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carolinetraweger/Desktop/"/>
    </mc:Choice>
  </mc:AlternateContent>
  <xr:revisionPtr revIDLastSave="0" documentId="13_ncr:1_{FEBF7079-36C9-8D4B-BF3D-D9FB3C778E81}" xr6:coauthVersionLast="47" xr6:coauthVersionMax="47" xr10:uidLastSave="{00000000-0000-0000-0000-000000000000}"/>
  <bookViews>
    <workbookView xWindow="1060" yWindow="2900" windowWidth="30500" windowHeight="14740" tabRatio="599" xr2:uid="{00000000-000D-0000-FFFF-FFFF00000000}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12" i="1" l="1"/>
  <c r="Z9" i="1"/>
  <c r="Z6" i="1"/>
  <c r="Z11" i="1"/>
  <c r="Z8" i="1"/>
  <c r="Z5" i="1"/>
  <c r="AI12" i="1"/>
  <c r="AI11" i="1"/>
  <c r="V15" i="1"/>
  <c r="V14" i="1"/>
  <c r="BW15" i="1"/>
  <c r="BV15" i="1"/>
  <c r="BU15" i="1"/>
  <c r="BT15" i="1"/>
  <c r="BS15" i="1"/>
  <c r="BR15" i="1"/>
  <c r="BQ15" i="1"/>
  <c r="BP15" i="1"/>
  <c r="BO15" i="1"/>
  <c r="BN15" i="1"/>
  <c r="BW12" i="1"/>
  <c r="BV12" i="1"/>
  <c r="BU12" i="1"/>
  <c r="BT12" i="1"/>
  <c r="BS12" i="1"/>
  <c r="BR12" i="1"/>
  <c r="BQ12" i="1"/>
  <c r="BP12" i="1"/>
  <c r="BO12" i="1"/>
  <c r="BN12" i="1"/>
  <c r="BW9" i="1"/>
  <c r="BV9" i="1"/>
  <c r="BU9" i="1"/>
  <c r="BT9" i="1"/>
  <c r="BS9" i="1"/>
  <c r="BR9" i="1"/>
  <c r="BQ9" i="1"/>
  <c r="BP9" i="1"/>
  <c r="BO9" i="1"/>
  <c r="BN9" i="1"/>
  <c r="U6" i="1"/>
  <c r="T9" i="1"/>
  <c r="R9" i="1"/>
  <c r="S9" i="1"/>
  <c r="S6" i="1"/>
  <c r="T6" i="1"/>
  <c r="R8" i="1"/>
  <c r="U5" i="1"/>
  <c r="T5" i="1" s="1"/>
  <c r="T8" i="1"/>
  <c r="S8" i="1"/>
  <c r="S5" i="1"/>
  <c r="AT12" i="1"/>
  <c r="AT11" i="1"/>
  <c r="AT8" i="1"/>
  <c r="AT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Essi Evans</author>
  </authors>
  <commentList>
    <comment ref="AA14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Value not corrected for Neutral detergent insoluble crude protein
</t>
        </r>
      </text>
    </comment>
  </commentList>
</comments>
</file>

<file path=xl/sharedStrings.xml><?xml version="1.0" encoding="utf-8"?>
<sst xmlns="http://schemas.openxmlformats.org/spreadsheetml/2006/main" count="370" uniqueCount="203">
  <si>
    <t>%  of DM</t>
  </si>
  <si>
    <t>%</t>
  </si>
  <si>
    <t>Mcal/lb</t>
  </si>
  <si>
    <t>% ISR</t>
  </si>
  <si>
    <t>% of DM</t>
  </si>
  <si>
    <t>% ofEE</t>
  </si>
  <si>
    <t>mg/lb</t>
  </si>
  <si>
    <t>IU/Lb</t>
  </si>
  <si>
    <t>%/hr</t>
  </si>
  <si>
    <t>DM</t>
  </si>
  <si>
    <t>Moisture</t>
  </si>
  <si>
    <t>Conc</t>
  </si>
  <si>
    <t>Forage</t>
  </si>
  <si>
    <t>CF</t>
  </si>
  <si>
    <t>CP</t>
  </si>
  <si>
    <t>SP</t>
  </si>
  <si>
    <t>NPN</t>
  </si>
  <si>
    <t>Ammonia</t>
  </si>
  <si>
    <t>ADIP</t>
  </si>
  <si>
    <t>NDIP</t>
  </si>
  <si>
    <t>Pro A</t>
  </si>
  <si>
    <t>Pro B1</t>
  </si>
  <si>
    <t>Pro B2</t>
  </si>
  <si>
    <t>Pro B3</t>
  </si>
  <si>
    <t>Pro C</t>
  </si>
  <si>
    <t>NFC</t>
  </si>
  <si>
    <t>Acetic</t>
  </si>
  <si>
    <t>Propionic</t>
  </si>
  <si>
    <t>Butyric</t>
  </si>
  <si>
    <t>Lactic</t>
  </si>
  <si>
    <t>OtherOAs</t>
  </si>
  <si>
    <t>Sugar</t>
  </si>
  <si>
    <t>Starch</t>
  </si>
  <si>
    <t>SolFiber</t>
  </si>
  <si>
    <t>ADF</t>
  </si>
  <si>
    <t>NDR</t>
  </si>
  <si>
    <t>NDF</t>
  </si>
  <si>
    <t>peNDF</t>
  </si>
  <si>
    <t>Total CHO</t>
  </si>
  <si>
    <t>Lignin</t>
  </si>
  <si>
    <t>GE</t>
  </si>
  <si>
    <t>DE</t>
  </si>
  <si>
    <t>ME NRC</t>
  </si>
  <si>
    <t>NEL NRC</t>
  </si>
  <si>
    <t>NEM NRC</t>
  </si>
  <si>
    <t>NEG NRC</t>
  </si>
  <si>
    <t>TDN</t>
  </si>
  <si>
    <t>Forage NDF</t>
  </si>
  <si>
    <t>Ash</t>
  </si>
  <si>
    <t>RDP Level 1</t>
  </si>
  <si>
    <t>L1_RUP_1X</t>
  </si>
  <si>
    <t>L1 RUP 3X</t>
  </si>
  <si>
    <t>Met</t>
  </si>
  <si>
    <t>Lys</t>
  </si>
  <si>
    <t>Arg</t>
  </si>
  <si>
    <t>Thr</t>
  </si>
  <si>
    <t>Leu</t>
  </si>
  <si>
    <t>Ile</t>
  </si>
  <si>
    <t>Val</t>
  </si>
  <si>
    <t>His</t>
  </si>
  <si>
    <t>Phe</t>
  </si>
  <si>
    <t>Trp</t>
  </si>
  <si>
    <t>EE</t>
  </si>
  <si>
    <t>EE1</t>
  </si>
  <si>
    <t>TFA_EE</t>
  </si>
  <si>
    <t>TFA_DM</t>
  </si>
  <si>
    <t>Glycerol</t>
  </si>
  <si>
    <t>Pigment</t>
  </si>
  <si>
    <t>C12_0</t>
  </si>
  <si>
    <t>C14_0</t>
  </si>
  <si>
    <t>C16_0</t>
  </si>
  <si>
    <t>C16_1</t>
  </si>
  <si>
    <t>C18_0</t>
  </si>
  <si>
    <t>C18_1_Trans</t>
  </si>
  <si>
    <t>C18_1_Cis</t>
  </si>
  <si>
    <t>C18_2</t>
  </si>
  <si>
    <t>C18_3</t>
  </si>
  <si>
    <t>OtherLipid</t>
  </si>
  <si>
    <t>Ca</t>
  </si>
  <si>
    <t>P</t>
  </si>
  <si>
    <t>Mg</t>
  </si>
  <si>
    <t>K</t>
  </si>
  <si>
    <t>S</t>
  </si>
  <si>
    <t>Na</t>
  </si>
  <si>
    <t>Cl</t>
  </si>
  <si>
    <t>Fe</t>
  </si>
  <si>
    <t>Zn</t>
  </si>
  <si>
    <t>Cu</t>
  </si>
  <si>
    <t>Mn</t>
  </si>
  <si>
    <t>Se</t>
  </si>
  <si>
    <t>Co</t>
  </si>
  <si>
    <t>I</t>
  </si>
  <si>
    <t>Mo</t>
  </si>
  <si>
    <t>Cr</t>
  </si>
  <si>
    <t>VitA</t>
  </si>
  <si>
    <t>VitD</t>
  </si>
  <si>
    <t>VitE</t>
  </si>
  <si>
    <t>CHO_A1_kd</t>
  </si>
  <si>
    <t>CHO_A2_kd</t>
  </si>
  <si>
    <t>CHO_A3_kd</t>
  </si>
  <si>
    <t>CHO_A4_kd</t>
  </si>
  <si>
    <t>CHO_B1_kd</t>
  </si>
  <si>
    <t>CHO_B2_kd</t>
  </si>
  <si>
    <t>CHO_B3_kd</t>
  </si>
  <si>
    <t>CHO_C_kd</t>
  </si>
  <si>
    <t>Prot_A_kd</t>
  </si>
  <si>
    <t>Pro A2_kd</t>
  </si>
  <si>
    <t>Prot_B1_kd</t>
  </si>
  <si>
    <t>Prot_B2_kd</t>
  </si>
  <si>
    <t>Prot_B3_kd</t>
  </si>
  <si>
    <t>Prot_C_kd</t>
  </si>
  <si>
    <t>LipolysisRate</t>
  </si>
  <si>
    <t>AdjFactor</t>
  </si>
  <si>
    <t>CHO_A1_ID</t>
  </si>
  <si>
    <t>CHO_A2_ID</t>
  </si>
  <si>
    <t>CHO_A3_ID</t>
  </si>
  <si>
    <t>CHO_A4_ID</t>
  </si>
  <si>
    <t>CHO_B1_ID</t>
  </si>
  <si>
    <t>CHO_B2_ID</t>
  </si>
  <si>
    <t>CHO_B3_ID</t>
  </si>
  <si>
    <t>CHO_C_ID</t>
  </si>
  <si>
    <t>Prot_A_ID</t>
  </si>
  <si>
    <t>Pro A2 ID</t>
  </si>
  <si>
    <t>Prot_B1_ID</t>
  </si>
  <si>
    <t>Prot_B2_ID</t>
  </si>
  <si>
    <t>Prot_B3_ID</t>
  </si>
  <si>
    <t>Prot_C_ID</t>
  </si>
  <si>
    <t>Fat_ID</t>
  </si>
  <si>
    <t>C12_0_ID</t>
  </si>
  <si>
    <t>C14_0_ID</t>
  </si>
  <si>
    <t>C16_0_ID</t>
  </si>
  <si>
    <t>C16_1_ID</t>
  </si>
  <si>
    <t>C18_0_ID</t>
  </si>
  <si>
    <t>C18_1_Trans_ID</t>
  </si>
  <si>
    <t>C18_1_Cis_ID</t>
  </si>
  <si>
    <t>C18_2_ID</t>
  </si>
  <si>
    <t>C18_3_ID</t>
  </si>
  <si>
    <t>OtherLipid_ID</t>
  </si>
  <si>
    <t>NL C12_0_ID</t>
  </si>
  <si>
    <t>NL C14_0_ID</t>
  </si>
  <si>
    <t xml:space="preserve"> NL C16_0_ID</t>
  </si>
  <si>
    <t>NL C16_1_ID</t>
  </si>
  <si>
    <t>NL C18_0_ID</t>
  </si>
  <si>
    <t>NL C18_1_Trans_ID</t>
  </si>
  <si>
    <t>NL C18_1_Cis_ID</t>
  </si>
  <si>
    <t>NL C18_2_ID</t>
  </si>
  <si>
    <t>NL C18_3_ID</t>
  </si>
  <si>
    <t>NL OtherLipid_ID</t>
  </si>
  <si>
    <t>Ca_BioAvail</t>
  </si>
  <si>
    <t>P_BioAvail</t>
  </si>
  <si>
    <t>Mg_BioAvail</t>
  </si>
  <si>
    <t>K_BioAvail</t>
  </si>
  <si>
    <t>S_BioAvail</t>
  </si>
  <si>
    <t>Na_BioAvail</t>
  </si>
  <si>
    <t>Cl_BioAvail</t>
  </si>
  <si>
    <t>Fe_BioAvail</t>
  </si>
  <si>
    <t>Zn_BioAvail</t>
  </si>
  <si>
    <t>Cu_BioAvail</t>
  </si>
  <si>
    <t>Mn_BioAvail</t>
  </si>
  <si>
    <t>Se_BioAvail</t>
  </si>
  <si>
    <t>Co_BioAvail</t>
  </si>
  <si>
    <t>I_BioAvail</t>
  </si>
  <si>
    <t>VitA_BioAvail</t>
  </si>
  <si>
    <t>VitD_BioAvail</t>
  </si>
  <si>
    <t>VitE_BioAvail</t>
  </si>
  <si>
    <t>Inputted_DCAD1</t>
  </si>
  <si>
    <t>Inputted_DCAD2</t>
  </si>
  <si>
    <t>Program</t>
  </si>
  <si>
    <t>Feed Name</t>
  </si>
  <si>
    <t>Canola meal, Solvent extracted</t>
  </si>
  <si>
    <t>CPM</t>
  </si>
  <si>
    <t>Silage Acids</t>
  </si>
  <si>
    <t>Fat Type</t>
  </si>
  <si>
    <t>Canola meal, expeller</t>
  </si>
  <si>
    <t>Canola meal, solvent extracted</t>
  </si>
  <si>
    <t>NDS</t>
  </si>
  <si>
    <t>Pro A2</t>
  </si>
  <si>
    <t>Canola meal. Expeller</t>
  </si>
  <si>
    <t>AMTS</t>
  </si>
  <si>
    <t>PAF</t>
  </si>
  <si>
    <t>Pro B</t>
  </si>
  <si>
    <t>% of EAA</t>
  </si>
  <si>
    <t>Fat DIG</t>
  </si>
  <si>
    <t>% of CP</t>
  </si>
  <si>
    <t>RUP DIG</t>
  </si>
  <si>
    <t>RUP 3X</t>
  </si>
  <si>
    <t>Energy Class</t>
  </si>
  <si>
    <t>Concentrate</t>
  </si>
  <si>
    <t>Pro KD</t>
  </si>
  <si>
    <t>Values for Canola Meal By Program</t>
  </si>
  <si>
    <t xml:space="preserve">% of DM </t>
  </si>
  <si>
    <t>ppm</t>
  </si>
  <si>
    <t>NDF DIG 12 hr</t>
  </si>
  <si>
    <t>NDF DIG 72 hr</t>
  </si>
  <si>
    <t>NDF DIG 120 hr</t>
  </si>
  <si>
    <t>Mcal/kg</t>
  </si>
  <si>
    <t>IU/kg</t>
  </si>
  <si>
    <t>Choline</t>
  </si>
  <si>
    <t>mg/kg</t>
  </si>
  <si>
    <t>Mg/lb</t>
  </si>
  <si>
    <t>NDF DIG48 hr</t>
  </si>
  <si>
    <t>WSC</t>
  </si>
  <si>
    <t>NASEM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</si>
</sst>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5" tint="-0.249977111117893"/>
      <name val="Arial"/>
      <family val="2"/>
    </font>
    <font>
      <sz val="16"/>
      <color theme="1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3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wrapText="1"/>
    </xf>
    <xf numFmtId="0" fontId="4" fillId="0" borderId="1" xfId="1" applyFont="1" applyBorder="1" applyAlignment="1">
      <alignment horizontal="right" wrapText="1"/>
    </xf>
    <xf numFmtId="2" fontId="3" fillId="0" borderId="1" xfId="1" applyNumberFormat="1" applyFont="1" applyBorder="1" applyAlignment="1">
      <alignment horizontal="right" wrapText="1"/>
    </xf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right" wrapText="1"/>
    </xf>
    <xf numFmtId="164" fontId="5" fillId="0" borderId="1" xfId="1" applyNumberFormat="1" applyFont="1" applyBorder="1" applyAlignment="1">
      <alignment horizontal="right" wrapText="1"/>
    </xf>
    <xf numFmtId="0" fontId="5" fillId="0" borderId="0" xfId="0" applyFont="1"/>
    <xf numFmtId="0" fontId="3" fillId="0" borderId="3" xfId="1" applyFont="1" applyBorder="1" applyAlignment="1">
      <alignment horizontal="right" wrapText="1"/>
    </xf>
    <xf numFmtId="0" fontId="3" fillId="0" borderId="4" xfId="1" applyFont="1" applyBorder="1" applyAlignment="1">
      <alignment horizontal="right" wrapText="1"/>
    </xf>
    <xf numFmtId="0" fontId="5" fillId="0" borderId="3" xfId="1" applyFont="1" applyBorder="1" applyAlignment="1">
      <alignment horizontal="right" wrapText="1"/>
    </xf>
    <xf numFmtId="0" fontId="5" fillId="0" borderId="4" xfId="1" applyFont="1" applyBorder="1" applyAlignment="1">
      <alignment horizontal="right" wrapText="1"/>
    </xf>
    <xf numFmtId="0" fontId="2" fillId="0" borderId="0" xfId="0" applyFont="1" applyAlignment="1">
      <alignment horizontal="right"/>
    </xf>
    <xf numFmtId="2" fontId="2" fillId="0" borderId="0" xfId="0" applyNumberFormat="1" applyFont="1"/>
    <xf numFmtId="2" fontId="5" fillId="0" borderId="0" xfId="0" applyNumberFormat="1" applyFont="1"/>
    <xf numFmtId="1" fontId="5" fillId="0" borderId="1" xfId="1" applyNumberFormat="1" applyFont="1" applyBorder="1" applyAlignment="1">
      <alignment horizontal="right" wrapText="1"/>
    </xf>
    <xf numFmtId="0" fontId="5" fillId="0" borderId="0" xfId="1" applyFont="1" applyAlignment="1">
      <alignment horizontal="right" wrapText="1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165101</xdr:colOff>
      <xdr:row>0</xdr:row>
      <xdr:rowOff>114300</xdr:rowOff>
    </xdr:from>
    <xdr:to>
      <xdr:col>1</xdr:col>
      <xdr:colOff>2578101</xdr:colOff>
      <xdr:row>0</xdr:row>
      <xdr:rowOff>590769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165101" y="114300"/>
          <a:ext cx="2590800" cy="476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P17"/>
  <sheetViews>
    <sheetView tabSelected="1" workbookViewId="0">
      <pane xSplit="3" ySplit="4" topLeftCell="J5" activePane="bottomRight" state="frozen"/>
      <selection pane="topRight" activeCell="C1" sqref="C1"/>
      <selection pane="bottomLeft" activeCell="A3" sqref="A3"/>
      <selection pane="bottomRight" activeCell="E26" sqref="E26"/>
    </sheetView>
  </sheetViews>
  <sheetFormatPr baseColWidth="10" defaultColWidth="8.83203125" defaultRowHeight="14" x14ac:dyDescent="0.15"/>
  <cols>
    <col min="1" max="1" width="2.33203125" style="1" customWidth="1"/>
    <col min="2" max="2" width="37.6640625" style="1" customWidth="1"/>
    <col min="3" max="3" width="14.1640625" style="1" customWidth="1"/>
    <col min="4" max="5" width="12.1640625" style="1" customWidth="1"/>
    <col min="6" max="26" width="8.83203125" style="1"/>
    <col min="27" max="27" width="11.83203125" style="1" customWidth="1"/>
    <col min="28" max="28" width="12.1640625" style="1" customWidth="1"/>
    <col min="29" max="39" width="8.83203125" style="1"/>
    <col min="40" max="40" width="9.5" style="1" bestFit="1" customWidth="1"/>
    <col min="41" max="42" width="14.83203125" style="1" bestFit="1" customWidth="1"/>
    <col min="43" max="43" width="16" style="1" bestFit="1" customWidth="1"/>
    <col min="44" max="45" width="8.83203125" style="1"/>
    <col min="46" max="46" width="10" style="1" customWidth="1"/>
    <col min="47" max="60" width="8.83203125" style="1"/>
    <col min="61" max="61" width="12" style="1" customWidth="1"/>
    <col min="62" max="62" width="8.83203125" style="1"/>
    <col min="63" max="65" width="11.33203125" style="1" customWidth="1"/>
    <col min="66" max="100" width="8.83203125" style="1"/>
    <col min="101" max="101" width="10.33203125" style="1" customWidth="1"/>
    <col min="102" max="127" width="8.83203125" style="1"/>
    <col min="128" max="133" width="12.33203125" style="1" customWidth="1"/>
    <col min="134" max="135" width="12.5" style="1" customWidth="1"/>
    <col min="136" max="138" width="8.83203125" style="1"/>
    <col min="139" max="142" width="11.1640625" style="1" customWidth="1"/>
    <col min="143" max="143" width="13.33203125" style="1" customWidth="1"/>
    <col min="144" max="144" width="8.83203125" style="1"/>
    <col min="145" max="148" width="12" style="1" customWidth="1"/>
    <col min="149" max="149" width="11.1640625" style="1" customWidth="1"/>
    <col min="150" max="152" width="11.83203125" style="1" customWidth="1"/>
    <col min="153" max="154" width="8.83203125" style="1"/>
    <col min="155" max="158" width="11.1640625" style="1" customWidth="1"/>
    <col min="159" max="164" width="8.83203125" style="1"/>
    <col min="165" max="165" width="13.6640625" style="1" customWidth="1"/>
    <col min="166" max="166" width="12.5" style="1" customWidth="1"/>
    <col min="167" max="168" width="8.83203125" style="1"/>
    <col min="169" max="178" width="13.6640625" style="1" customWidth="1"/>
    <col min="179" max="179" width="14.6640625" style="1" customWidth="1"/>
    <col min="180" max="180" width="10" style="1" customWidth="1"/>
    <col min="181" max="181" width="8.83203125" style="1"/>
    <col min="182" max="182" width="10.6640625" style="1" customWidth="1"/>
    <col min="183" max="183" width="8.83203125" style="1"/>
    <col min="184" max="184" width="10.83203125" style="1" bestFit="1" customWidth="1"/>
    <col min="185" max="185" width="10" style="1" customWidth="1"/>
    <col min="186" max="186" width="11.5" style="1" bestFit="1" customWidth="1"/>
    <col min="187" max="187" width="11.83203125" style="1" bestFit="1" customWidth="1"/>
    <col min="188" max="188" width="11.5" style="1" customWidth="1"/>
    <col min="189" max="190" width="10.5" style="1" customWidth="1"/>
    <col min="191" max="191" width="10.33203125" style="1" customWidth="1"/>
    <col min="192" max="192" width="10" style="1" customWidth="1"/>
    <col min="193" max="193" width="9.83203125" style="1" bestFit="1" customWidth="1"/>
    <col min="194" max="194" width="11" style="1" customWidth="1"/>
    <col min="195" max="195" width="12.6640625" style="1" customWidth="1"/>
    <col min="196" max="196" width="12" style="1" customWidth="1"/>
    <col min="197" max="197" width="18.1640625" style="1" customWidth="1"/>
    <col min="198" max="198" width="15" style="1" customWidth="1"/>
    <col min="199" max="16384" width="8.83203125" style="1"/>
  </cols>
  <sheetData>
    <row r="1" spans="2:198" ht="53" customHeight="1" x14ac:dyDescent="0.15">
      <c r="B1" s="22"/>
      <c r="C1" s="22"/>
    </row>
    <row r="2" spans="2:198" ht="23" customHeight="1" x14ac:dyDescent="0.2">
      <c r="B2" s="21" t="s">
        <v>189</v>
      </c>
      <c r="C2" s="21"/>
    </row>
    <row r="3" spans="2:198" ht="15" x14ac:dyDescent="0.15">
      <c r="F3" s="1" t="s">
        <v>0</v>
      </c>
      <c r="G3" s="1" t="s">
        <v>0</v>
      </c>
      <c r="H3" s="1" t="s">
        <v>0</v>
      </c>
      <c r="I3" s="1" t="s">
        <v>0</v>
      </c>
      <c r="J3" s="1" t="s">
        <v>0</v>
      </c>
      <c r="K3" s="1" t="s">
        <v>0</v>
      </c>
      <c r="L3" s="1" t="s">
        <v>0</v>
      </c>
      <c r="M3" s="1" t="s">
        <v>0</v>
      </c>
      <c r="N3" s="1" t="s">
        <v>0</v>
      </c>
      <c r="O3" s="1" t="s">
        <v>0</v>
      </c>
      <c r="P3" s="1" t="s">
        <v>0</v>
      </c>
      <c r="Q3" s="1" t="s">
        <v>0</v>
      </c>
      <c r="R3" s="1" t="s">
        <v>0</v>
      </c>
      <c r="S3" s="1" t="s">
        <v>0</v>
      </c>
      <c r="T3" s="1" t="s">
        <v>0</v>
      </c>
      <c r="U3" s="1" t="s">
        <v>0</v>
      </c>
      <c r="V3" s="1" t="s">
        <v>190</v>
      </c>
      <c r="W3" s="1" t="s">
        <v>0</v>
      </c>
      <c r="X3" s="1" t="s">
        <v>183</v>
      </c>
      <c r="Y3" s="1" t="s">
        <v>1</v>
      </c>
      <c r="Z3" s="1" t="s">
        <v>0</v>
      </c>
      <c r="AA3" s="1" t="s">
        <v>0</v>
      </c>
      <c r="AB3" s="16" t="s">
        <v>0</v>
      </c>
      <c r="AC3" s="1" t="s">
        <v>0</v>
      </c>
      <c r="AD3" s="1" t="s">
        <v>0</v>
      </c>
      <c r="AE3" s="1" t="s">
        <v>0</v>
      </c>
      <c r="AF3" s="1" t="s">
        <v>0</v>
      </c>
      <c r="AG3" s="1" t="s">
        <v>0</v>
      </c>
      <c r="AH3" s="1" t="s">
        <v>0</v>
      </c>
      <c r="AI3" s="1" t="s">
        <v>0</v>
      </c>
      <c r="AJ3" s="1" t="s">
        <v>0</v>
      </c>
      <c r="AK3" s="1" t="s">
        <v>0</v>
      </c>
      <c r="AL3" s="1" t="s">
        <v>0</v>
      </c>
      <c r="AM3" s="1" t="s">
        <v>0</v>
      </c>
      <c r="AN3" s="1" t="s">
        <v>0</v>
      </c>
      <c r="AO3" s="1" t="s">
        <v>1</v>
      </c>
      <c r="AP3" s="1" t="s">
        <v>1</v>
      </c>
      <c r="AQ3" s="1" t="s">
        <v>1</v>
      </c>
      <c r="AR3" s="1" t="s">
        <v>1</v>
      </c>
      <c r="AS3" s="1" t="s">
        <v>0</v>
      </c>
      <c r="AT3" s="1" t="s">
        <v>0</v>
      </c>
      <c r="AU3" s="1" t="s">
        <v>0</v>
      </c>
      <c r="AV3" s="1" t="s">
        <v>2</v>
      </c>
      <c r="AX3" s="1" t="s">
        <v>2</v>
      </c>
      <c r="AY3" s="1" t="s">
        <v>195</v>
      </c>
      <c r="AZ3" s="1" t="s">
        <v>2</v>
      </c>
      <c r="BA3" s="1" t="s">
        <v>195</v>
      </c>
      <c r="BB3" s="1" t="s">
        <v>2</v>
      </c>
      <c r="BC3" s="1" t="s">
        <v>195</v>
      </c>
      <c r="BD3" s="1" t="s">
        <v>2</v>
      </c>
      <c r="BE3" s="1" t="s">
        <v>195</v>
      </c>
      <c r="BF3" s="1" t="s">
        <v>2</v>
      </c>
      <c r="BG3" s="1" t="s">
        <v>195</v>
      </c>
      <c r="BH3" s="1" t="s">
        <v>1</v>
      </c>
      <c r="BI3" s="1" t="s">
        <v>0</v>
      </c>
      <c r="BJ3" s="1" t="s">
        <v>0</v>
      </c>
      <c r="BK3" s="1" t="s">
        <v>0</v>
      </c>
      <c r="BL3" s="1" t="s">
        <v>0</v>
      </c>
      <c r="BM3" s="1" t="s">
        <v>0</v>
      </c>
      <c r="BN3" s="1" t="s">
        <v>0</v>
      </c>
      <c r="BO3" s="1" t="s">
        <v>0</v>
      </c>
      <c r="BP3" s="1" t="s">
        <v>0</v>
      </c>
      <c r="BQ3" s="1" t="s">
        <v>0</v>
      </c>
      <c r="BR3" s="1" t="s">
        <v>0</v>
      </c>
      <c r="BS3" s="1" t="s">
        <v>0</v>
      </c>
      <c r="BT3" s="1" t="s">
        <v>0</v>
      </c>
      <c r="BU3" s="1" t="s">
        <v>0</v>
      </c>
      <c r="BV3" s="1" t="s">
        <v>0</v>
      </c>
      <c r="BW3" s="1" t="s">
        <v>0</v>
      </c>
      <c r="BX3" s="1" t="s">
        <v>181</v>
      </c>
      <c r="BY3" s="1" t="s">
        <v>181</v>
      </c>
      <c r="BZ3" s="1" t="s">
        <v>3</v>
      </c>
      <c r="CA3" s="1" t="s">
        <v>3</v>
      </c>
      <c r="CB3" s="1" t="s">
        <v>3</v>
      </c>
      <c r="CC3" s="1" t="s">
        <v>3</v>
      </c>
      <c r="CD3" s="1" t="s">
        <v>3</v>
      </c>
      <c r="CE3" s="1" t="s">
        <v>3</v>
      </c>
      <c r="CF3" s="1" t="s">
        <v>3</v>
      </c>
      <c r="CG3" s="1" t="s">
        <v>3</v>
      </c>
      <c r="CH3" s="1" t="s">
        <v>3</v>
      </c>
      <c r="CI3" s="1" t="s">
        <v>3</v>
      </c>
      <c r="CJ3" s="1" t="s">
        <v>1</v>
      </c>
      <c r="CK3" s="2" t="s">
        <v>4</v>
      </c>
      <c r="CL3" s="2" t="s">
        <v>4</v>
      </c>
      <c r="CM3" s="2"/>
      <c r="CN3" s="2" t="s">
        <v>5</v>
      </c>
      <c r="CO3" s="2" t="s">
        <v>4</v>
      </c>
      <c r="CP3" s="2" t="s">
        <v>4</v>
      </c>
      <c r="CQ3" s="2" t="s">
        <v>4</v>
      </c>
      <c r="CR3" s="2" t="s">
        <v>4</v>
      </c>
      <c r="CS3" s="2" t="s">
        <v>4</v>
      </c>
      <c r="CT3" s="2" t="s">
        <v>4</v>
      </c>
      <c r="CU3" s="2" t="s">
        <v>4</v>
      </c>
      <c r="CV3" s="2" t="s">
        <v>4</v>
      </c>
      <c r="CW3" s="2" t="s">
        <v>4</v>
      </c>
      <c r="CX3" s="2" t="s">
        <v>4</v>
      </c>
      <c r="CY3" s="2" t="s">
        <v>4</v>
      </c>
      <c r="CZ3" s="2" t="s">
        <v>4</v>
      </c>
      <c r="DA3" s="2" t="s">
        <v>4</v>
      </c>
      <c r="DB3" s="2" t="s">
        <v>4</v>
      </c>
      <c r="DC3" s="2" t="s">
        <v>4</v>
      </c>
      <c r="DD3" s="2" t="s">
        <v>4</v>
      </c>
      <c r="DE3" s="2" t="s">
        <v>4</v>
      </c>
      <c r="DF3" s="2" t="s">
        <v>4</v>
      </c>
      <c r="DG3" s="2" t="s">
        <v>4</v>
      </c>
      <c r="DH3" s="2" t="s">
        <v>4</v>
      </c>
      <c r="DI3" s="3" t="s">
        <v>191</v>
      </c>
      <c r="DJ3" s="3" t="s">
        <v>191</v>
      </c>
      <c r="DK3" s="3" t="s">
        <v>191</v>
      </c>
      <c r="DL3" s="3" t="s">
        <v>191</v>
      </c>
      <c r="DM3" s="3" t="s">
        <v>191</v>
      </c>
      <c r="DN3" s="3" t="s">
        <v>191</v>
      </c>
      <c r="DO3" s="3" t="s">
        <v>191</v>
      </c>
      <c r="DP3" s="3" t="s">
        <v>191</v>
      </c>
      <c r="DQ3" s="3" t="s">
        <v>6</v>
      </c>
      <c r="DR3" s="3" t="s">
        <v>7</v>
      </c>
      <c r="DS3" s="3" t="s">
        <v>7</v>
      </c>
      <c r="DT3" s="3" t="s">
        <v>7</v>
      </c>
      <c r="DU3" s="3" t="s">
        <v>196</v>
      </c>
      <c r="DV3" s="3" t="s">
        <v>199</v>
      </c>
      <c r="DW3" s="3" t="s">
        <v>198</v>
      </c>
      <c r="DX3" s="1" t="s">
        <v>8</v>
      </c>
      <c r="DY3" s="1" t="s">
        <v>8</v>
      </c>
      <c r="DZ3" s="1" t="s">
        <v>8</v>
      </c>
      <c r="EA3" s="1" t="s">
        <v>8</v>
      </c>
      <c r="EB3" s="1" t="s">
        <v>8</v>
      </c>
      <c r="EC3" s="1" t="s">
        <v>8</v>
      </c>
      <c r="ED3" s="1" t="s">
        <v>8</v>
      </c>
      <c r="EE3" s="1" t="s">
        <v>8</v>
      </c>
      <c r="EF3" s="1" t="s">
        <v>8</v>
      </c>
      <c r="EG3" s="1" t="s">
        <v>8</v>
      </c>
      <c r="EI3" s="1" t="s">
        <v>8</v>
      </c>
      <c r="EJ3" s="1" t="s">
        <v>8</v>
      </c>
      <c r="EK3" s="1" t="s">
        <v>8</v>
      </c>
      <c r="EL3" s="1" t="s">
        <v>8</v>
      </c>
      <c r="EO3" s="1" t="s">
        <v>1</v>
      </c>
      <c r="EP3" s="1" t="s">
        <v>1</v>
      </c>
      <c r="EQ3" s="1" t="s">
        <v>1</v>
      </c>
      <c r="ER3" s="1" t="s">
        <v>1</v>
      </c>
      <c r="ES3" s="1" t="s">
        <v>1</v>
      </c>
      <c r="ET3" s="1" t="s">
        <v>1</v>
      </c>
      <c r="EU3" s="1" t="s">
        <v>1</v>
      </c>
      <c r="EV3" s="1" t="s">
        <v>1</v>
      </c>
      <c r="EW3" s="1" t="s">
        <v>1</v>
      </c>
      <c r="EY3" s="1" t="s">
        <v>1</v>
      </c>
      <c r="EZ3" s="1" t="s">
        <v>1</v>
      </c>
      <c r="FA3" s="1" t="s">
        <v>1</v>
      </c>
      <c r="FB3" s="1" t="s">
        <v>1</v>
      </c>
      <c r="FC3" s="1" t="s">
        <v>1</v>
      </c>
      <c r="FD3" s="1" t="s">
        <v>1</v>
      </c>
      <c r="FE3" s="1" t="s">
        <v>1</v>
      </c>
      <c r="FF3" s="1" t="s">
        <v>1</v>
      </c>
      <c r="FG3" s="1" t="s">
        <v>1</v>
      </c>
      <c r="FH3" s="1" t="s">
        <v>1</v>
      </c>
      <c r="FI3" s="1" t="s">
        <v>1</v>
      </c>
      <c r="FJ3" s="1" t="s">
        <v>1</v>
      </c>
      <c r="FK3" s="1" t="s">
        <v>1</v>
      </c>
      <c r="FL3" s="1" t="s">
        <v>1</v>
      </c>
      <c r="FM3" s="1" t="s">
        <v>1</v>
      </c>
    </row>
    <row r="4" spans="2:198" x14ac:dyDescent="0.15">
      <c r="B4" s="4" t="s">
        <v>168</v>
      </c>
      <c r="C4" s="4" t="s">
        <v>167</v>
      </c>
      <c r="D4" s="4" t="s">
        <v>179</v>
      </c>
      <c r="E4" s="4" t="s">
        <v>186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  <c r="P4" s="4" t="s">
        <v>19</v>
      </c>
      <c r="Q4" s="4" t="s">
        <v>20</v>
      </c>
      <c r="R4" s="4" t="s">
        <v>176</v>
      </c>
      <c r="S4" s="4" t="s">
        <v>21</v>
      </c>
      <c r="T4" s="4" t="s">
        <v>22</v>
      </c>
      <c r="U4" s="4" t="s">
        <v>23</v>
      </c>
      <c r="V4" s="4" t="s">
        <v>180</v>
      </c>
      <c r="W4" s="4" t="s">
        <v>24</v>
      </c>
      <c r="X4" s="4" t="s">
        <v>185</v>
      </c>
      <c r="Y4" s="4" t="s">
        <v>184</v>
      </c>
      <c r="Z4" s="4" t="s">
        <v>25</v>
      </c>
      <c r="AA4" s="4" t="s">
        <v>25</v>
      </c>
      <c r="AB4" s="4" t="s">
        <v>171</v>
      </c>
      <c r="AC4" s="4" t="s">
        <v>26</v>
      </c>
      <c r="AD4" s="4" t="s">
        <v>27</v>
      </c>
      <c r="AE4" s="4" t="s">
        <v>28</v>
      </c>
      <c r="AF4" s="4" t="s">
        <v>29</v>
      </c>
      <c r="AG4" s="4" t="s">
        <v>30</v>
      </c>
      <c r="AH4" s="4" t="s">
        <v>31</v>
      </c>
      <c r="AI4" s="4" t="s">
        <v>201</v>
      </c>
      <c r="AJ4" s="4" t="s">
        <v>32</v>
      </c>
      <c r="AK4" s="4" t="s">
        <v>33</v>
      </c>
      <c r="AL4" s="4" t="s">
        <v>34</v>
      </c>
      <c r="AM4" s="4" t="s">
        <v>35</v>
      </c>
      <c r="AN4" s="4" t="s">
        <v>36</v>
      </c>
      <c r="AO4" s="4" t="s">
        <v>192</v>
      </c>
      <c r="AP4" s="4" t="s">
        <v>193</v>
      </c>
      <c r="AQ4" s="4" t="s">
        <v>194</v>
      </c>
      <c r="AR4" s="4" t="s">
        <v>200</v>
      </c>
      <c r="AS4" s="4" t="s">
        <v>37</v>
      </c>
      <c r="AT4" s="4" t="s">
        <v>38</v>
      </c>
      <c r="AU4" s="4" t="s">
        <v>39</v>
      </c>
      <c r="AV4" s="4" t="s">
        <v>40</v>
      </c>
      <c r="AW4" s="4" t="s">
        <v>40</v>
      </c>
      <c r="AX4" s="4" t="s">
        <v>41</v>
      </c>
      <c r="AY4" s="4" t="s">
        <v>41</v>
      </c>
      <c r="AZ4" s="4" t="s">
        <v>42</v>
      </c>
      <c r="BA4" s="4" t="s">
        <v>42</v>
      </c>
      <c r="BB4" s="4" t="s">
        <v>43</v>
      </c>
      <c r="BC4" s="4" t="s">
        <v>43</v>
      </c>
      <c r="BD4" s="4" t="s">
        <v>44</v>
      </c>
      <c r="BE4" s="4" t="s">
        <v>44</v>
      </c>
      <c r="BF4" s="4" t="s">
        <v>45</v>
      </c>
      <c r="BG4" s="4" t="s">
        <v>45</v>
      </c>
      <c r="BH4" s="4" t="s">
        <v>46</v>
      </c>
      <c r="BI4" s="4" t="s">
        <v>47</v>
      </c>
      <c r="BJ4" s="4" t="s">
        <v>48</v>
      </c>
      <c r="BK4" s="4" t="s">
        <v>49</v>
      </c>
      <c r="BL4" s="4" t="s">
        <v>50</v>
      </c>
      <c r="BM4" s="4" t="s">
        <v>51</v>
      </c>
      <c r="BN4" s="4" t="s">
        <v>52</v>
      </c>
      <c r="BO4" s="4" t="s">
        <v>53</v>
      </c>
      <c r="BP4" s="4" t="s">
        <v>54</v>
      </c>
      <c r="BQ4" s="4" t="s">
        <v>55</v>
      </c>
      <c r="BR4" s="4" t="s">
        <v>56</v>
      </c>
      <c r="BS4" s="4" t="s">
        <v>57</v>
      </c>
      <c r="BT4" s="4" t="s">
        <v>58</v>
      </c>
      <c r="BU4" s="4" t="s">
        <v>59</v>
      </c>
      <c r="BV4" s="4" t="s">
        <v>60</v>
      </c>
      <c r="BW4" s="4" t="s">
        <v>61</v>
      </c>
      <c r="BX4" s="4" t="s">
        <v>52</v>
      </c>
      <c r="BY4" s="4" t="s">
        <v>53</v>
      </c>
      <c r="BZ4" s="4" t="s">
        <v>52</v>
      </c>
      <c r="CA4" s="4" t="s">
        <v>53</v>
      </c>
      <c r="CB4" s="4" t="s">
        <v>54</v>
      </c>
      <c r="CC4" s="4" t="s">
        <v>55</v>
      </c>
      <c r="CD4" s="4" t="s">
        <v>56</v>
      </c>
      <c r="CE4" s="4" t="s">
        <v>57</v>
      </c>
      <c r="CF4" s="4" t="s">
        <v>58</v>
      </c>
      <c r="CG4" s="4" t="s">
        <v>59</v>
      </c>
      <c r="CH4" s="4" t="s">
        <v>60</v>
      </c>
      <c r="CI4" s="4" t="s">
        <v>61</v>
      </c>
      <c r="CJ4" s="4" t="s">
        <v>182</v>
      </c>
      <c r="CK4" s="4" t="s">
        <v>62</v>
      </c>
      <c r="CL4" s="4" t="s">
        <v>63</v>
      </c>
      <c r="CM4" s="4" t="s">
        <v>172</v>
      </c>
      <c r="CN4" s="4" t="s">
        <v>64</v>
      </c>
      <c r="CO4" s="4" t="s">
        <v>65</v>
      </c>
      <c r="CP4" s="4" t="s">
        <v>66</v>
      </c>
      <c r="CQ4" s="4" t="s">
        <v>67</v>
      </c>
      <c r="CR4" s="4" t="s">
        <v>68</v>
      </c>
      <c r="CS4" s="4" t="s">
        <v>69</v>
      </c>
      <c r="CT4" s="4" t="s">
        <v>70</v>
      </c>
      <c r="CU4" s="4" t="s">
        <v>71</v>
      </c>
      <c r="CV4" s="4" t="s">
        <v>72</v>
      </c>
      <c r="CW4" s="4" t="s">
        <v>73</v>
      </c>
      <c r="CX4" s="4" t="s">
        <v>74</v>
      </c>
      <c r="CY4" s="4" t="s">
        <v>75</v>
      </c>
      <c r="CZ4" s="4" t="s">
        <v>76</v>
      </c>
      <c r="DA4" s="4" t="s">
        <v>77</v>
      </c>
      <c r="DB4" s="4" t="s">
        <v>78</v>
      </c>
      <c r="DC4" s="4" t="s">
        <v>79</v>
      </c>
      <c r="DD4" s="4" t="s">
        <v>80</v>
      </c>
      <c r="DE4" s="4" t="s">
        <v>81</v>
      </c>
      <c r="DF4" s="4" t="s">
        <v>82</v>
      </c>
      <c r="DG4" s="4" t="s">
        <v>83</v>
      </c>
      <c r="DH4" s="4" t="s">
        <v>84</v>
      </c>
      <c r="DI4" s="4" t="s">
        <v>85</v>
      </c>
      <c r="DJ4" s="4" t="s">
        <v>86</v>
      </c>
      <c r="DK4" s="4" t="s">
        <v>87</v>
      </c>
      <c r="DL4" s="4" t="s">
        <v>88</v>
      </c>
      <c r="DM4" s="4" t="s">
        <v>89</v>
      </c>
      <c r="DN4" s="4" t="s">
        <v>90</v>
      </c>
      <c r="DO4" s="4" t="s">
        <v>91</v>
      </c>
      <c r="DP4" s="4" t="s">
        <v>92</v>
      </c>
      <c r="DQ4" s="4" t="s">
        <v>93</v>
      </c>
      <c r="DR4" s="4" t="s">
        <v>94</v>
      </c>
      <c r="DS4" s="4" t="s">
        <v>95</v>
      </c>
      <c r="DT4" s="4" t="s">
        <v>96</v>
      </c>
      <c r="DU4" s="4" t="s">
        <v>96</v>
      </c>
      <c r="DV4" s="4" t="s">
        <v>197</v>
      </c>
      <c r="DW4" s="4" t="s">
        <v>197</v>
      </c>
      <c r="DX4" s="4" t="s">
        <v>97</v>
      </c>
      <c r="DY4" s="4" t="s">
        <v>98</v>
      </c>
      <c r="DZ4" s="4" t="s">
        <v>99</v>
      </c>
      <c r="EA4" s="4" t="s">
        <v>100</v>
      </c>
      <c r="EB4" s="4" t="s">
        <v>101</v>
      </c>
      <c r="EC4" s="4" t="s">
        <v>102</v>
      </c>
      <c r="ED4" s="4" t="s">
        <v>103</v>
      </c>
      <c r="EE4" s="4" t="s">
        <v>104</v>
      </c>
      <c r="EF4" s="4" t="s">
        <v>188</v>
      </c>
      <c r="EG4" s="4" t="s">
        <v>105</v>
      </c>
      <c r="EH4" s="4" t="s">
        <v>106</v>
      </c>
      <c r="EI4" s="4" t="s">
        <v>107</v>
      </c>
      <c r="EJ4" s="4" t="s">
        <v>108</v>
      </c>
      <c r="EK4" s="4" t="s">
        <v>109</v>
      </c>
      <c r="EL4" s="4" t="s">
        <v>110</v>
      </c>
      <c r="EM4" s="4" t="s">
        <v>111</v>
      </c>
      <c r="EN4" s="4" t="s">
        <v>112</v>
      </c>
      <c r="EO4" s="4" t="s">
        <v>113</v>
      </c>
      <c r="EP4" s="4" t="s">
        <v>114</v>
      </c>
      <c r="EQ4" s="4" t="s">
        <v>115</v>
      </c>
      <c r="ER4" s="4" t="s">
        <v>116</v>
      </c>
      <c r="ES4" s="4" t="s">
        <v>117</v>
      </c>
      <c r="ET4" s="4" t="s">
        <v>118</v>
      </c>
      <c r="EU4" s="4" t="s">
        <v>119</v>
      </c>
      <c r="EV4" s="4" t="s">
        <v>120</v>
      </c>
      <c r="EW4" s="4" t="s">
        <v>121</v>
      </c>
      <c r="EX4" s="4" t="s">
        <v>122</v>
      </c>
      <c r="EY4" s="4" t="s">
        <v>123</v>
      </c>
      <c r="EZ4" s="4" t="s">
        <v>124</v>
      </c>
      <c r="FA4" s="4" t="s">
        <v>125</v>
      </c>
      <c r="FB4" s="4" t="s">
        <v>126</v>
      </c>
      <c r="FC4" s="4" t="s">
        <v>127</v>
      </c>
      <c r="FD4" s="4" t="s">
        <v>128</v>
      </c>
      <c r="FE4" s="4" t="s">
        <v>129</v>
      </c>
      <c r="FF4" s="4" t="s">
        <v>130</v>
      </c>
      <c r="FG4" s="4" t="s">
        <v>131</v>
      </c>
      <c r="FH4" s="4" t="s">
        <v>132</v>
      </c>
      <c r="FI4" s="4" t="s">
        <v>133</v>
      </c>
      <c r="FJ4" s="4" t="s">
        <v>134</v>
      </c>
      <c r="FK4" s="4" t="s">
        <v>135</v>
      </c>
      <c r="FL4" s="4" t="s">
        <v>136</v>
      </c>
      <c r="FM4" s="4" t="s">
        <v>137</v>
      </c>
      <c r="FN4" s="4" t="s">
        <v>138</v>
      </c>
      <c r="FO4" s="4" t="s">
        <v>139</v>
      </c>
      <c r="FP4" s="4" t="s">
        <v>140</v>
      </c>
      <c r="FQ4" s="4" t="s">
        <v>141</v>
      </c>
      <c r="FR4" s="4" t="s">
        <v>142</v>
      </c>
      <c r="FS4" s="4" t="s">
        <v>143</v>
      </c>
      <c r="FT4" s="4" t="s">
        <v>144</v>
      </c>
      <c r="FU4" s="4" t="s">
        <v>145</v>
      </c>
      <c r="FV4" s="4" t="s">
        <v>146</v>
      </c>
      <c r="FW4" s="4" t="s">
        <v>147</v>
      </c>
      <c r="FX4" s="4" t="s">
        <v>148</v>
      </c>
      <c r="FY4" s="4" t="s">
        <v>149</v>
      </c>
      <c r="FZ4" s="4" t="s">
        <v>150</v>
      </c>
      <c r="GA4" s="4" t="s">
        <v>151</v>
      </c>
      <c r="GB4" s="4" t="s">
        <v>152</v>
      </c>
      <c r="GC4" s="4" t="s">
        <v>153</v>
      </c>
      <c r="GD4" s="4" t="s">
        <v>154</v>
      </c>
      <c r="GE4" s="4" t="s">
        <v>155</v>
      </c>
      <c r="GF4" s="4" t="s">
        <v>156</v>
      </c>
      <c r="GG4" s="4" t="s">
        <v>157</v>
      </c>
      <c r="GH4" s="4" t="s">
        <v>158</v>
      </c>
      <c r="GI4" s="4" t="s">
        <v>159</v>
      </c>
      <c r="GJ4" s="4" t="s">
        <v>160</v>
      </c>
      <c r="GK4" s="4" t="s">
        <v>161</v>
      </c>
      <c r="GL4" s="4" t="s">
        <v>162</v>
      </c>
      <c r="GM4" s="4" t="s">
        <v>163</v>
      </c>
      <c r="GN4" s="4" t="s">
        <v>164</v>
      </c>
      <c r="GO4" s="4" t="s">
        <v>165</v>
      </c>
      <c r="GP4" s="4" t="s">
        <v>166</v>
      </c>
    </row>
    <row r="5" spans="2:198" ht="15" x14ac:dyDescent="0.15">
      <c r="B5" s="5" t="s">
        <v>169</v>
      </c>
      <c r="C5" s="5" t="s">
        <v>170</v>
      </c>
      <c r="D5" s="5"/>
      <c r="E5" s="5"/>
      <c r="F5" s="2">
        <v>88</v>
      </c>
      <c r="G5" s="2">
        <v>12</v>
      </c>
      <c r="H5" s="2">
        <v>100</v>
      </c>
      <c r="I5" s="2">
        <v>0</v>
      </c>
      <c r="J5" s="2"/>
      <c r="K5" s="2">
        <v>42</v>
      </c>
      <c r="L5" s="2">
        <v>10.071999999999999</v>
      </c>
      <c r="M5" s="2">
        <v>1.47</v>
      </c>
      <c r="N5" s="2"/>
      <c r="O5" s="2">
        <v>3.0950000000000002</v>
      </c>
      <c r="P5" s="2">
        <v>8.36</v>
      </c>
      <c r="Q5" s="2">
        <v>1.47</v>
      </c>
      <c r="R5" s="2"/>
      <c r="S5" s="2">
        <f>L5-M5</f>
        <v>8.6019999999999985</v>
      </c>
      <c r="T5" s="2">
        <f>K5-Q5-S5-U5-W5</f>
        <v>23.568000000000005</v>
      </c>
      <c r="U5" s="2">
        <f>P5-O5</f>
        <v>5.2649999999999988</v>
      </c>
      <c r="V5" s="2"/>
      <c r="W5" s="2">
        <v>3.0950000000000002</v>
      </c>
      <c r="X5" s="2"/>
      <c r="Y5" s="2"/>
      <c r="Z5" s="2">
        <f>AH5+AJ5+AK5</f>
        <v>18.5</v>
      </c>
      <c r="AA5" s="2"/>
      <c r="AB5" s="2">
        <v>0</v>
      </c>
      <c r="AC5" s="2"/>
      <c r="AD5" s="2"/>
      <c r="AE5" s="2"/>
      <c r="AF5" s="2"/>
      <c r="AG5" s="2"/>
      <c r="AH5" s="2">
        <v>10.69</v>
      </c>
      <c r="AI5" s="2"/>
      <c r="AJ5" s="2">
        <v>0.49</v>
      </c>
      <c r="AK5" s="2">
        <v>7.32</v>
      </c>
      <c r="AL5" s="2">
        <v>18.600000000000001</v>
      </c>
      <c r="AM5" s="2">
        <v>32</v>
      </c>
      <c r="AN5" s="2">
        <v>29</v>
      </c>
      <c r="AR5" s="2"/>
      <c r="AS5" s="2">
        <v>12</v>
      </c>
      <c r="AT5" s="6"/>
      <c r="AU5" s="2">
        <v>6.61</v>
      </c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>
        <v>0</v>
      </c>
      <c r="BJ5" s="2">
        <v>7.3</v>
      </c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>
        <v>1.92</v>
      </c>
      <c r="CA5" s="2">
        <v>5.13</v>
      </c>
      <c r="CB5" s="2">
        <v>10.5</v>
      </c>
      <c r="CC5" s="2">
        <v>4.4000000000000004</v>
      </c>
      <c r="CD5" s="2">
        <v>6.1</v>
      </c>
      <c r="CE5" s="2">
        <v>4.17</v>
      </c>
      <c r="CF5" s="2">
        <v>4.84</v>
      </c>
      <c r="CG5" s="2">
        <v>3.59</v>
      </c>
      <c r="CH5" s="2">
        <v>3.99</v>
      </c>
      <c r="CI5" s="2">
        <v>1.02</v>
      </c>
      <c r="CJ5" s="2"/>
      <c r="CK5" s="2">
        <v>3.3</v>
      </c>
      <c r="CL5" s="2"/>
      <c r="CM5" s="2">
        <v>1</v>
      </c>
      <c r="CN5" s="7">
        <v>79.87</v>
      </c>
      <c r="CO5" s="2">
        <v>2.56</v>
      </c>
      <c r="CP5" s="2">
        <v>0.40600000000000003</v>
      </c>
      <c r="CQ5" s="2">
        <v>0.23799999999999999</v>
      </c>
      <c r="CR5" s="2">
        <v>0</v>
      </c>
      <c r="CS5" s="2">
        <v>5.0000000000000001E-3</v>
      </c>
      <c r="CT5" s="2">
        <v>0.111</v>
      </c>
      <c r="CU5" s="2">
        <v>1.0999999999999999E-2</v>
      </c>
      <c r="CV5" s="2">
        <v>4.5999999999999999E-2</v>
      </c>
      <c r="CW5" s="2">
        <v>0</v>
      </c>
      <c r="CX5" s="2">
        <v>1.5920000000000001</v>
      </c>
      <c r="CY5" s="2">
        <v>0.51300000000000001</v>
      </c>
      <c r="CZ5" s="2">
        <v>0.246</v>
      </c>
      <c r="DA5" s="2">
        <v>3.6999999999999998E-2</v>
      </c>
      <c r="DB5" s="2">
        <v>0.76</v>
      </c>
      <c r="DC5" s="2">
        <v>1.1299999999999999</v>
      </c>
      <c r="DD5" s="2">
        <v>0.61</v>
      </c>
      <c r="DE5" s="2">
        <v>1.28</v>
      </c>
      <c r="DF5" s="2">
        <v>0.72</v>
      </c>
      <c r="DG5" s="2">
        <v>0.08</v>
      </c>
      <c r="DH5" s="2">
        <v>0.11</v>
      </c>
      <c r="DI5" s="2">
        <v>184</v>
      </c>
      <c r="DJ5" s="2">
        <v>53</v>
      </c>
      <c r="DK5" s="2">
        <v>5.3</v>
      </c>
      <c r="DL5" s="2">
        <v>66</v>
      </c>
      <c r="DM5" s="2">
        <v>1.2</v>
      </c>
      <c r="DN5" s="2">
        <v>0</v>
      </c>
      <c r="DO5" s="2">
        <v>0</v>
      </c>
      <c r="DP5" s="2"/>
      <c r="DQ5" s="2"/>
      <c r="DR5" s="2">
        <v>0</v>
      </c>
      <c r="DS5" s="2">
        <v>0</v>
      </c>
      <c r="DT5" s="2">
        <v>9.5399999999999991</v>
      </c>
      <c r="DU5" s="2">
        <v>21</v>
      </c>
      <c r="DV5" s="2">
        <v>3454</v>
      </c>
      <c r="DW5" s="2">
        <v>7600</v>
      </c>
      <c r="DX5" s="2">
        <v>0</v>
      </c>
      <c r="DY5" s="2">
        <v>300</v>
      </c>
      <c r="DZ5" s="2"/>
      <c r="EA5" s="2"/>
      <c r="EB5" s="2">
        <v>35</v>
      </c>
      <c r="EC5" s="2">
        <v>35</v>
      </c>
      <c r="ED5" s="2"/>
      <c r="EE5" s="2">
        <v>0</v>
      </c>
      <c r="EF5" s="2"/>
      <c r="EG5" s="2">
        <v>10000</v>
      </c>
      <c r="EH5" s="2"/>
      <c r="EI5" s="2">
        <v>18</v>
      </c>
      <c r="EJ5" s="2">
        <v>6.2</v>
      </c>
      <c r="EK5" s="2">
        <v>0.15</v>
      </c>
      <c r="EL5" s="2">
        <v>0</v>
      </c>
      <c r="EM5" s="2">
        <v>500</v>
      </c>
      <c r="EN5" s="2">
        <v>0</v>
      </c>
      <c r="EO5" s="2">
        <v>100</v>
      </c>
      <c r="EP5" s="2">
        <v>100</v>
      </c>
      <c r="EQ5" s="2"/>
      <c r="ER5" s="2"/>
      <c r="ES5" s="2">
        <v>75</v>
      </c>
      <c r="ET5" s="2">
        <v>75</v>
      </c>
      <c r="EU5" s="2">
        <v>20</v>
      </c>
      <c r="EV5" s="2">
        <v>0</v>
      </c>
      <c r="EW5" s="2">
        <v>100</v>
      </c>
      <c r="EX5" s="2"/>
      <c r="EY5" s="2">
        <v>100</v>
      </c>
      <c r="EZ5" s="2">
        <v>100</v>
      </c>
      <c r="FA5" s="2">
        <v>76</v>
      </c>
      <c r="FB5" s="2">
        <v>0</v>
      </c>
      <c r="FC5" s="2"/>
      <c r="FD5" s="2">
        <v>95.4</v>
      </c>
      <c r="FE5" s="2">
        <v>75.099999999999994</v>
      </c>
      <c r="FF5" s="2">
        <v>72.5</v>
      </c>
      <c r="FG5" s="2">
        <v>64</v>
      </c>
      <c r="FH5" s="2">
        <v>72.8</v>
      </c>
      <c r="FI5" s="2">
        <v>78.599999999999994</v>
      </c>
      <c r="FJ5" s="2">
        <v>89.3</v>
      </c>
      <c r="FK5" s="2">
        <v>83</v>
      </c>
      <c r="FL5" s="2">
        <v>77.599999999999994</v>
      </c>
      <c r="FM5" s="2">
        <v>58.2</v>
      </c>
      <c r="FN5" s="2">
        <v>95.39</v>
      </c>
      <c r="FO5" s="2">
        <v>48.58</v>
      </c>
      <c r="FP5" s="2">
        <v>72.48</v>
      </c>
      <c r="FQ5" s="2">
        <v>64</v>
      </c>
      <c r="FR5" s="2">
        <v>72.8</v>
      </c>
      <c r="FS5" s="2">
        <v>0</v>
      </c>
      <c r="FT5" s="2">
        <v>66.930000000000007</v>
      </c>
      <c r="FU5" s="2">
        <v>77.62</v>
      </c>
      <c r="FV5" s="2">
        <v>77.55</v>
      </c>
      <c r="FW5" s="2">
        <v>58.71</v>
      </c>
      <c r="FX5" s="2">
        <v>0.6</v>
      </c>
      <c r="FY5" s="2">
        <v>0.7</v>
      </c>
      <c r="FZ5" s="2">
        <v>0.16</v>
      </c>
      <c r="GA5" s="2">
        <v>0.9</v>
      </c>
      <c r="GB5" s="2">
        <v>1</v>
      </c>
      <c r="GC5" s="2">
        <v>0.9</v>
      </c>
      <c r="GD5" s="2">
        <v>0.9</v>
      </c>
      <c r="GE5" s="2">
        <v>0.1</v>
      </c>
      <c r="GF5" s="2">
        <v>0.15</v>
      </c>
      <c r="GG5" s="2">
        <v>0.04</v>
      </c>
      <c r="GH5" s="2">
        <v>0.01</v>
      </c>
      <c r="GI5" s="2">
        <v>1</v>
      </c>
      <c r="GJ5" s="2">
        <v>1</v>
      </c>
      <c r="GK5" s="2">
        <v>0.85</v>
      </c>
      <c r="GL5" s="2">
        <v>1</v>
      </c>
      <c r="GM5" s="2">
        <v>1</v>
      </c>
      <c r="GN5" s="2">
        <v>1</v>
      </c>
      <c r="GO5" s="2">
        <v>-11.8</v>
      </c>
      <c r="GP5" s="2">
        <v>-33.200000000000003</v>
      </c>
    </row>
    <row r="6" spans="2:198" s="11" customFormat="1" ht="16.5" customHeight="1" x14ac:dyDescent="0.15">
      <c r="B6" s="8" t="s">
        <v>173</v>
      </c>
      <c r="C6" s="8"/>
      <c r="D6" s="8"/>
      <c r="E6" s="8"/>
      <c r="F6" s="9">
        <v>95</v>
      </c>
      <c r="G6" s="9">
        <v>5</v>
      </c>
      <c r="H6" s="9">
        <v>100</v>
      </c>
      <c r="I6" s="9">
        <v>0</v>
      </c>
      <c r="J6" s="9"/>
      <c r="K6" s="9">
        <v>38.950000000000003</v>
      </c>
      <c r="L6" s="9">
        <v>8.2330000000000005</v>
      </c>
      <c r="M6" s="9">
        <v>1.18</v>
      </c>
      <c r="N6" s="9"/>
      <c r="O6" s="9">
        <v>3.23</v>
      </c>
      <c r="P6" s="9">
        <v>8.99</v>
      </c>
      <c r="Q6" s="9">
        <v>1.18</v>
      </c>
      <c r="R6" s="9"/>
      <c r="S6" s="9">
        <f>L6-M6</f>
        <v>7.0530000000000008</v>
      </c>
      <c r="T6" s="9">
        <f>K6-Q6-S6-U6-W6</f>
        <v>21.82</v>
      </c>
      <c r="U6" s="9">
        <f>P6-O6</f>
        <v>5.76</v>
      </c>
      <c r="V6" s="9"/>
      <c r="W6" s="9">
        <v>3.137</v>
      </c>
      <c r="X6" s="9"/>
      <c r="Y6" s="9"/>
      <c r="Z6" s="9">
        <f>AH6+AJ6+AK6</f>
        <v>12.93</v>
      </c>
      <c r="AA6" s="9"/>
      <c r="AB6" s="9">
        <v>0</v>
      </c>
      <c r="AC6" s="9"/>
      <c r="AD6" s="9"/>
      <c r="AE6" s="9"/>
      <c r="AF6" s="9"/>
      <c r="AG6" s="9"/>
      <c r="AH6" s="9">
        <v>6.88</v>
      </c>
      <c r="AI6" s="9"/>
      <c r="AJ6" s="9">
        <v>0.72</v>
      </c>
      <c r="AK6" s="9">
        <v>5.33</v>
      </c>
      <c r="AL6" s="9">
        <v>19</v>
      </c>
      <c r="AM6" s="9">
        <v>30.9</v>
      </c>
      <c r="AN6" s="9">
        <v>27.8</v>
      </c>
      <c r="AO6" s="9"/>
      <c r="AP6" s="9"/>
      <c r="AQ6" s="9"/>
      <c r="AR6" s="9"/>
      <c r="AS6" s="9">
        <v>12</v>
      </c>
      <c r="AT6" s="9"/>
      <c r="AU6" s="9">
        <v>6.5430000000000001</v>
      </c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>
        <v>0</v>
      </c>
      <c r="BJ6" s="9">
        <v>6.7</v>
      </c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>
        <v>1.92</v>
      </c>
      <c r="CA6" s="9">
        <v>5.13</v>
      </c>
      <c r="CB6" s="9">
        <v>10.5</v>
      </c>
      <c r="CC6" s="9">
        <v>4.4000000000000004</v>
      </c>
      <c r="CD6" s="9">
        <v>6.1</v>
      </c>
      <c r="CE6" s="9">
        <v>4.17</v>
      </c>
      <c r="CF6" s="9">
        <v>4.84</v>
      </c>
      <c r="CG6" s="9">
        <v>3.59</v>
      </c>
      <c r="CH6" s="9">
        <v>3.99</v>
      </c>
      <c r="CI6" s="9">
        <v>1.02</v>
      </c>
      <c r="CJ6" s="9"/>
      <c r="CK6" s="9">
        <v>12.44</v>
      </c>
      <c r="CL6" s="9"/>
      <c r="CM6" s="9">
        <v>1</v>
      </c>
      <c r="CN6" s="9">
        <v>79.87</v>
      </c>
      <c r="CO6" s="9">
        <v>7.827</v>
      </c>
      <c r="CP6" s="9">
        <v>0.86099999999999999</v>
      </c>
      <c r="CQ6" s="9">
        <v>1.1120000000000001</v>
      </c>
      <c r="CR6" s="10">
        <v>0</v>
      </c>
      <c r="CS6" s="10">
        <v>1.6E-2</v>
      </c>
      <c r="CT6" s="10">
        <v>0.33100000000000002</v>
      </c>
      <c r="CU6" s="10">
        <v>3.1E-2</v>
      </c>
      <c r="CV6" s="10">
        <v>0.13900000000000001</v>
      </c>
      <c r="CW6" s="19">
        <v>0</v>
      </c>
      <c r="CX6" s="10">
        <v>4.8719999999999999</v>
      </c>
      <c r="CY6" s="10">
        <v>1.573</v>
      </c>
      <c r="CZ6" s="10">
        <v>0.751</v>
      </c>
      <c r="DA6" s="10">
        <v>0.113</v>
      </c>
      <c r="DB6" s="9">
        <v>0.71</v>
      </c>
      <c r="DC6" s="9">
        <v>1.0900000000000001</v>
      </c>
      <c r="DD6" s="9">
        <v>0.59</v>
      </c>
      <c r="DE6" s="9">
        <v>1.26</v>
      </c>
      <c r="DF6" s="9">
        <v>0.68</v>
      </c>
      <c r="DG6" s="9">
        <v>7.0000000000000007E-2</v>
      </c>
      <c r="DH6" s="9">
        <v>0.09</v>
      </c>
      <c r="DI6" s="9">
        <v>177</v>
      </c>
      <c r="DJ6" s="9">
        <v>51</v>
      </c>
      <c r="DK6" s="9">
        <v>5.0999999999999996</v>
      </c>
      <c r="DL6" s="9">
        <v>63</v>
      </c>
      <c r="DM6" s="9">
        <v>1.1000000000000001</v>
      </c>
      <c r="DN6" s="9">
        <v>0</v>
      </c>
      <c r="DO6" s="9">
        <v>0</v>
      </c>
      <c r="DP6" s="9"/>
      <c r="DQ6" s="9"/>
      <c r="DR6" s="9">
        <v>0</v>
      </c>
      <c r="DS6" s="9">
        <v>0</v>
      </c>
      <c r="DT6" s="9">
        <v>6.1</v>
      </c>
      <c r="DU6" s="9"/>
      <c r="DV6" s="9"/>
      <c r="DW6" s="9"/>
      <c r="DX6" s="9">
        <v>0</v>
      </c>
      <c r="DY6" s="9">
        <v>300</v>
      </c>
      <c r="DZ6" s="9"/>
      <c r="EA6" s="9"/>
      <c r="EB6" s="9">
        <v>35</v>
      </c>
      <c r="EC6" s="9">
        <v>35</v>
      </c>
      <c r="ED6" s="9"/>
      <c r="EE6" s="9">
        <v>0</v>
      </c>
      <c r="EF6" s="9"/>
      <c r="EG6" s="9">
        <v>10000</v>
      </c>
      <c r="EH6" s="9"/>
      <c r="EI6" s="9">
        <v>18</v>
      </c>
      <c r="EJ6" s="9">
        <v>6.2</v>
      </c>
      <c r="EK6" s="9">
        <v>0.15</v>
      </c>
      <c r="EL6" s="9">
        <v>0</v>
      </c>
      <c r="EM6" s="9">
        <v>500</v>
      </c>
      <c r="EN6" s="9">
        <v>0</v>
      </c>
      <c r="EO6" s="9">
        <v>100</v>
      </c>
      <c r="EP6" s="9">
        <v>100</v>
      </c>
      <c r="EQ6" s="9"/>
      <c r="ER6" s="9"/>
      <c r="ES6" s="9">
        <v>75</v>
      </c>
      <c r="ET6" s="9">
        <v>75</v>
      </c>
      <c r="EU6" s="9">
        <v>20</v>
      </c>
      <c r="EV6" s="9">
        <v>0</v>
      </c>
      <c r="EW6" s="9">
        <v>100</v>
      </c>
      <c r="EX6" s="9"/>
      <c r="EY6" s="9">
        <v>100</v>
      </c>
      <c r="EZ6" s="9">
        <v>100</v>
      </c>
      <c r="FA6" s="9">
        <v>76</v>
      </c>
      <c r="FB6" s="9">
        <v>0</v>
      </c>
      <c r="FC6" s="9"/>
      <c r="FD6" s="9">
        <v>95.4</v>
      </c>
      <c r="FE6" s="9">
        <v>75.099999999999994</v>
      </c>
      <c r="FF6" s="9">
        <v>72.5</v>
      </c>
      <c r="FG6" s="9">
        <v>64</v>
      </c>
      <c r="FH6" s="9">
        <v>72.8</v>
      </c>
      <c r="FI6" s="9">
        <v>78.599999999999994</v>
      </c>
      <c r="FJ6" s="9">
        <v>89.3</v>
      </c>
      <c r="FK6" s="9">
        <v>83</v>
      </c>
      <c r="FL6" s="9">
        <v>77.599999999999994</v>
      </c>
      <c r="FM6" s="9">
        <v>58.2</v>
      </c>
      <c r="FN6" s="9">
        <v>95.39</v>
      </c>
      <c r="FO6" s="9">
        <v>48.58</v>
      </c>
      <c r="FP6" s="9">
        <v>72.48</v>
      </c>
      <c r="FQ6" s="9">
        <v>64</v>
      </c>
      <c r="FR6" s="9">
        <v>72.8</v>
      </c>
      <c r="FS6" s="9">
        <v>0</v>
      </c>
      <c r="FT6" s="9">
        <v>66.930000000000007</v>
      </c>
      <c r="FU6" s="9">
        <v>77.62</v>
      </c>
      <c r="FV6" s="9">
        <v>77.55</v>
      </c>
      <c r="FW6" s="9">
        <v>58.71</v>
      </c>
      <c r="FX6" s="9">
        <v>0.6</v>
      </c>
      <c r="FY6" s="9">
        <v>0.7</v>
      </c>
      <c r="FZ6" s="9">
        <v>0.16</v>
      </c>
      <c r="GA6" s="9">
        <v>0.9</v>
      </c>
      <c r="GB6" s="9">
        <v>1</v>
      </c>
      <c r="GC6" s="9">
        <v>0.9</v>
      </c>
      <c r="GD6" s="9">
        <v>0.9</v>
      </c>
      <c r="GE6" s="9">
        <v>0.1</v>
      </c>
      <c r="GF6" s="9">
        <v>0.15</v>
      </c>
      <c r="GG6" s="9">
        <v>0.04</v>
      </c>
      <c r="GH6" s="9">
        <v>0.01</v>
      </c>
      <c r="GI6" s="9">
        <v>1</v>
      </c>
      <c r="GJ6" s="9">
        <v>1</v>
      </c>
      <c r="GK6" s="9">
        <v>0.85</v>
      </c>
      <c r="GL6" s="9">
        <v>1</v>
      </c>
      <c r="GM6" s="9">
        <v>1</v>
      </c>
      <c r="GN6" s="9">
        <v>1</v>
      </c>
      <c r="GO6" s="9">
        <v>-11.8</v>
      </c>
      <c r="GP6" s="9">
        <v>-33.200000000000003</v>
      </c>
    </row>
    <row r="7" spans="2:198" x14ac:dyDescent="0.15">
      <c r="BN7" s="17"/>
      <c r="BO7" s="17"/>
      <c r="BP7" s="17"/>
      <c r="BQ7" s="17"/>
      <c r="BR7" s="17"/>
      <c r="BS7" s="17"/>
      <c r="BT7" s="17"/>
      <c r="BU7" s="17"/>
      <c r="BV7" s="17"/>
      <c r="BW7" s="17"/>
    </row>
    <row r="8" spans="2:198" x14ac:dyDescent="0.15">
      <c r="B8" s="1" t="s">
        <v>174</v>
      </c>
      <c r="C8" s="1" t="s">
        <v>175</v>
      </c>
      <c r="F8" s="1">
        <v>88</v>
      </c>
      <c r="G8" s="1">
        <v>12</v>
      </c>
      <c r="H8" s="1">
        <v>100</v>
      </c>
      <c r="I8" s="1">
        <v>0</v>
      </c>
      <c r="J8" s="1">
        <v>12.7</v>
      </c>
      <c r="K8" s="1">
        <v>42</v>
      </c>
      <c r="L8" s="1">
        <v>10.071999999999999</v>
      </c>
      <c r="N8" s="1">
        <v>0.25900000000000001</v>
      </c>
      <c r="O8" s="1">
        <v>3.0950000000000002</v>
      </c>
      <c r="P8" s="1">
        <v>8.36</v>
      </c>
      <c r="Q8" s="1">
        <v>0.61699999999999999</v>
      </c>
      <c r="R8" s="1">
        <f>L8-N8</f>
        <v>9.8129999999999988</v>
      </c>
      <c r="S8" s="1">
        <f>K8-R8-Q8-T8-W8</f>
        <v>23.21</v>
      </c>
      <c r="T8" s="1">
        <f>U5</f>
        <v>5.2649999999999988</v>
      </c>
      <c r="W8" s="1">
        <v>3.0950000000000002</v>
      </c>
      <c r="X8" s="1">
        <v>51.74</v>
      </c>
      <c r="Z8" s="1">
        <f>AH8+AJ8+AK8</f>
        <v>18.5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10.69</v>
      </c>
      <c r="AJ8" s="1">
        <v>0.49</v>
      </c>
      <c r="AK8" s="1">
        <v>7.32</v>
      </c>
      <c r="AL8" s="1">
        <v>18.600000000000001</v>
      </c>
      <c r="AN8" s="1">
        <v>29</v>
      </c>
      <c r="AO8" s="2">
        <v>40.18</v>
      </c>
      <c r="AP8" s="2">
        <v>57.44</v>
      </c>
      <c r="AQ8" s="2">
        <v>68.42</v>
      </c>
      <c r="AS8" s="1">
        <v>12</v>
      </c>
      <c r="AT8" s="1">
        <f>AH8+AJ8+AK8+AN8</f>
        <v>47.5</v>
      </c>
      <c r="AU8" s="1">
        <v>6.61</v>
      </c>
      <c r="AV8" s="1">
        <v>2.09</v>
      </c>
      <c r="AW8" s="1">
        <v>4.04</v>
      </c>
      <c r="AX8" s="1">
        <v>1.44</v>
      </c>
      <c r="AY8" s="1">
        <v>3.18</v>
      </c>
      <c r="AZ8" s="1">
        <v>1.24</v>
      </c>
      <c r="BA8" s="1">
        <v>2.73</v>
      </c>
      <c r="BB8" s="1">
        <v>0.79</v>
      </c>
      <c r="BC8" s="1">
        <v>1.73</v>
      </c>
      <c r="BD8" s="1">
        <v>0.85</v>
      </c>
      <c r="BE8" s="1">
        <v>1.88</v>
      </c>
      <c r="BF8" s="1">
        <v>0.57999999999999996</v>
      </c>
      <c r="BG8" s="1">
        <v>1.28</v>
      </c>
      <c r="BH8" s="1">
        <v>66.97</v>
      </c>
      <c r="BI8" s="1">
        <v>0</v>
      </c>
      <c r="BJ8" s="1">
        <v>7.3</v>
      </c>
      <c r="BK8" s="1">
        <v>20.27</v>
      </c>
      <c r="BL8" s="1">
        <v>15.32</v>
      </c>
      <c r="BM8" s="1">
        <v>21.73</v>
      </c>
      <c r="BN8" s="17">
        <v>0.88600000000000001</v>
      </c>
      <c r="BO8" s="17">
        <v>2.29</v>
      </c>
      <c r="BP8" s="17">
        <v>2.71</v>
      </c>
      <c r="BQ8" s="17">
        <v>1.76</v>
      </c>
      <c r="BR8" s="17">
        <v>2.54</v>
      </c>
      <c r="BS8" s="17">
        <v>1.43</v>
      </c>
      <c r="BT8" s="17">
        <v>2.0299999999999998</v>
      </c>
      <c r="BU8" s="17">
        <v>1.51</v>
      </c>
      <c r="BV8" s="17">
        <v>1.67</v>
      </c>
      <c r="BW8" s="17">
        <v>0.54</v>
      </c>
      <c r="BZ8" s="1">
        <v>1.92</v>
      </c>
      <c r="CA8" s="1">
        <v>5.13</v>
      </c>
      <c r="CB8" s="1">
        <v>10.5</v>
      </c>
      <c r="CC8" s="1">
        <v>4.4000000000000004</v>
      </c>
      <c r="CD8" s="1">
        <v>6.1</v>
      </c>
      <c r="CE8" s="1">
        <v>4.17</v>
      </c>
      <c r="CF8" s="1">
        <v>4.84</v>
      </c>
      <c r="CG8" s="1">
        <v>3.59</v>
      </c>
      <c r="CH8" s="1">
        <v>3.99</v>
      </c>
      <c r="CI8" s="1">
        <v>1.02</v>
      </c>
      <c r="CK8" s="1">
        <v>3.3</v>
      </c>
      <c r="CL8" s="1">
        <v>3.3</v>
      </c>
      <c r="CN8" s="1">
        <v>79.87</v>
      </c>
      <c r="CO8" s="1">
        <v>2.56</v>
      </c>
      <c r="CP8" s="1">
        <v>0.40600000000000003</v>
      </c>
      <c r="CQ8" s="1">
        <v>0.23799999999999999</v>
      </c>
      <c r="CR8" s="1">
        <v>0</v>
      </c>
      <c r="CS8" s="1">
        <v>5.0000000000000001E-3</v>
      </c>
      <c r="CT8" s="1">
        <v>0.111</v>
      </c>
      <c r="CU8" s="1">
        <v>1.0999999999999999E-2</v>
      </c>
      <c r="CV8" s="1">
        <v>4.5999999999999999E-2</v>
      </c>
      <c r="CW8" s="1">
        <v>0</v>
      </c>
      <c r="CX8" s="1">
        <v>1.5920000000000001</v>
      </c>
      <c r="CY8" s="1">
        <v>0.51300000000000001</v>
      </c>
      <c r="CZ8" s="1">
        <v>0.246</v>
      </c>
      <c r="DA8" s="1">
        <v>3.6999999999999998E-2</v>
      </c>
      <c r="DB8" s="2">
        <v>0.76</v>
      </c>
      <c r="DC8" s="2">
        <v>1.1299999999999999</v>
      </c>
      <c r="DD8" s="2">
        <v>0.61</v>
      </c>
      <c r="DE8" s="2">
        <v>1.28</v>
      </c>
      <c r="DF8" s="2">
        <v>0.72</v>
      </c>
      <c r="DG8" s="2">
        <v>0.08</v>
      </c>
      <c r="DH8" s="2">
        <v>0.11</v>
      </c>
      <c r="DI8" s="2">
        <v>184</v>
      </c>
      <c r="DJ8" s="2">
        <v>53</v>
      </c>
      <c r="DK8" s="2">
        <v>5.3</v>
      </c>
      <c r="DL8" s="2">
        <v>66</v>
      </c>
      <c r="DM8" s="2">
        <v>1.2</v>
      </c>
      <c r="DN8" s="2">
        <v>0</v>
      </c>
      <c r="DO8" s="2">
        <v>0</v>
      </c>
      <c r="DP8" s="2"/>
      <c r="DQ8" s="2"/>
      <c r="DR8" s="2">
        <v>0</v>
      </c>
      <c r="DS8" s="2">
        <v>0</v>
      </c>
      <c r="DT8" s="2">
        <v>9.5399999999999991</v>
      </c>
      <c r="DU8" s="12">
        <v>21</v>
      </c>
      <c r="DV8" s="12">
        <v>3454</v>
      </c>
      <c r="DW8" s="12">
        <v>7600</v>
      </c>
      <c r="DX8" s="12">
        <v>0</v>
      </c>
      <c r="DY8" s="12">
        <v>7</v>
      </c>
      <c r="DZ8" s="12">
        <v>5</v>
      </c>
      <c r="EA8" s="12">
        <v>40</v>
      </c>
      <c r="EB8" s="12">
        <v>35</v>
      </c>
      <c r="EC8" s="12">
        <v>30</v>
      </c>
      <c r="ED8" s="12">
        <v>7.81</v>
      </c>
      <c r="EE8" s="12">
        <v>0</v>
      </c>
      <c r="EF8" s="12"/>
      <c r="EG8" s="12">
        <v>200</v>
      </c>
      <c r="EH8" s="12">
        <v>18</v>
      </c>
      <c r="EI8" s="12">
        <v>8</v>
      </c>
      <c r="EJ8" s="12">
        <v>2</v>
      </c>
      <c r="EL8" s="13">
        <v>0</v>
      </c>
      <c r="EM8" s="13">
        <v>500</v>
      </c>
      <c r="EN8" s="13">
        <v>0</v>
      </c>
      <c r="EO8" s="13">
        <v>100</v>
      </c>
      <c r="EP8" s="13">
        <v>100</v>
      </c>
      <c r="ES8" s="3">
        <v>75</v>
      </c>
      <c r="ET8" s="3">
        <v>75</v>
      </c>
      <c r="EU8" s="3">
        <v>20</v>
      </c>
      <c r="EV8" s="3">
        <v>0</v>
      </c>
      <c r="EW8" s="3">
        <v>100</v>
      </c>
      <c r="EX8" s="3">
        <v>100</v>
      </c>
      <c r="EY8" s="3">
        <v>100</v>
      </c>
      <c r="EZ8" s="3">
        <v>81.8</v>
      </c>
      <c r="FB8" s="3">
        <v>0</v>
      </c>
      <c r="FD8" s="1">
        <v>95.4</v>
      </c>
      <c r="FE8" s="1">
        <v>75.099999999999994</v>
      </c>
      <c r="FF8" s="1">
        <v>72.5</v>
      </c>
      <c r="FG8" s="1">
        <v>64</v>
      </c>
      <c r="FH8" s="1">
        <v>72.8</v>
      </c>
      <c r="FI8" s="1">
        <v>78.599999999999994</v>
      </c>
      <c r="FJ8" s="1">
        <v>89.3</v>
      </c>
      <c r="FK8" s="1">
        <v>83</v>
      </c>
      <c r="FL8" s="1">
        <v>77.599999999999994</v>
      </c>
      <c r="FM8" s="1">
        <v>58.2</v>
      </c>
      <c r="FX8" s="2">
        <v>0.6</v>
      </c>
      <c r="FY8" s="2">
        <v>0.7</v>
      </c>
      <c r="FZ8" s="2">
        <v>0.16</v>
      </c>
      <c r="GA8" s="2">
        <v>0.9</v>
      </c>
      <c r="GB8" s="2">
        <v>1</v>
      </c>
      <c r="GC8" s="2">
        <v>0.9</v>
      </c>
      <c r="GD8" s="2">
        <v>0.9</v>
      </c>
      <c r="GE8" s="2">
        <v>0.1</v>
      </c>
      <c r="GF8" s="2">
        <v>0.15</v>
      </c>
      <c r="GG8" s="2">
        <v>0.04</v>
      </c>
      <c r="GH8" s="2">
        <v>0.01</v>
      </c>
      <c r="GI8" s="2">
        <v>1</v>
      </c>
      <c r="GJ8" s="2">
        <v>1</v>
      </c>
      <c r="GK8" s="2">
        <v>0.85</v>
      </c>
      <c r="GL8" s="2">
        <v>1</v>
      </c>
      <c r="GM8" s="2">
        <v>1</v>
      </c>
      <c r="GN8" s="2">
        <v>1</v>
      </c>
      <c r="GO8" s="2">
        <v>-11.8</v>
      </c>
      <c r="GP8" s="2">
        <v>-33.200000000000003</v>
      </c>
    </row>
    <row r="9" spans="2:198" s="11" customFormat="1" x14ac:dyDescent="0.15">
      <c r="B9" s="11" t="s">
        <v>177</v>
      </c>
      <c r="F9" s="11">
        <v>85</v>
      </c>
      <c r="G9" s="11">
        <v>5</v>
      </c>
      <c r="H9" s="11">
        <v>100</v>
      </c>
      <c r="I9" s="11">
        <v>0</v>
      </c>
      <c r="K9" s="11">
        <v>38.950000000000003</v>
      </c>
      <c r="L9" s="11">
        <v>8.2330000000000005</v>
      </c>
      <c r="N9" s="11">
        <v>8.5999999999999993E-2</v>
      </c>
      <c r="O9" s="11">
        <v>3.23</v>
      </c>
      <c r="P9" s="11">
        <v>8.99</v>
      </c>
      <c r="Q9" s="11">
        <v>0.25</v>
      </c>
      <c r="R9" s="11">
        <f>L9-N9</f>
        <v>8.1470000000000002</v>
      </c>
      <c r="S9" s="11">
        <f>K9-R9-Q9-T9-W9</f>
        <v>21.656000000000006</v>
      </c>
      <c r="T9" s="11">
        <f>U6</f>
        <v>5.76</v>
      </c>
      <c r="W9" s="11">
        <v>3.137</v>
      </c>
      <c r="Z9" s="11">
        <f>AH9+AJ9+AK9</f>
        <v>12.93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6.88</v>
      </c>
      <c r="AJ9" s="11">
        <v>0.72</v>
      </c>
      <c r="AK9" s="11">
        <v>5.33</v>
      </c>
      <c r="AL9" s="11">
        <v>19</v>
      </c>
      <c r="AN9" s="11">
        <v>27.8</v>
      </c>
      <c r="AO9" s="11">
        <v>38.68</v>
      </c>
      <c r="AP9" s="11">
        <v>55.94</v>
      </c>
      <c r="AQ9" s="11">
        <v>65.040000000000006</v>
      </c>
      <c r="AS9" s="11">
        <v>12</v>
      </c>
      <c r="AT9" s="11">
        <f>AH9+AJ9+AK9+AN9</f>
        <v>40.730000000000004</v>
      </c>
      <c r="AU9" s="11">
        <v>6.5430000000000001</v>
      </c>
      <c r="AV9" s="11">
        <v>2.2599999999999998</v>
      </c>
      <c r="AX9" s="11">
        <v>1.76</v>
      </c>
      <c r="AZ9" s="11">
        <v>1.4</v>
      </c>
      <c r="BB9" s="11">
        <v>0.91</v>
      </c>
      <c r="BD9" s="11">
        <v>0.91</v>
      </c>
      <c r="BF9" s="11">
        <v>0.65</v>
      </c>
      <c r="BH9" s="11">
        <v>70.22</v>
      </c>
      <c r="BI9" s="11">
        <v>0</v>
      </c>
      <c r="BJ9" s="11">
        <v>6.7</v>
      </c>
      <c r="BK9" s="11">
        <v>15.29</v>
      </c>
      <c r="BL9" s="11">
        <v>18.59</v>
      </c>
      <c r="BM9" s="11">
        <v>22.506</v>
      </c>
      <c r="BN9" s="18">
        <f>BN8*0.906</f>
        <v>0.80271599999999999</v>
      </c>
      <c r="BO9" s="18">
        <f t="shared" ref="BO9:BW9" si="0">BO8*0.906</f>
        <v>2.0747400000000003</v>
      </c>
      <c r="BP9" s="18">
        <f t="shared" si="0"/>
        <v>2.45526</v>
      </c>
      <c r="BQ9" s="18">
        <f t="shared" si="0"/>
        <v>1.59456</v>
      </c>
      <c r="BR9" s="18">
        <f t="shared" si="0"/>
        <v>2.30124</v>
      </c>
      <c r="BS9" s="18">
        <f t="shared" si="0"/>
        <v>1.29558</v>
      </c>
      <c r="BT9" s="18">
        <f t="shared" si="0"/>
        <v>1.8391799999999998</v>
      </c>
      <c r="BU9" s="18">
        <f t="shared" si="0"/>
        <v>1.3680600000000001</v>
      </c>
      <c r="BV9" s="18">
        <f t="shared" si="0"/>
        <v>1.51302</v>
      </c>
      <c r="BW9" s="18">
        <f t="shared" si="0"/>
        <v>0.48924000000000006</v>
      </c>
      <c r="BZ9" s="11">
        <v>1.92</v>
      </c>
      <c r="CA9" s="11">
        <v>5.13</v>
      </c>
      <c r="CB9" s="11">
        <v>10.5</v>
      </c>
      <c r="CC9" s="11">
        <v>4.4000000000000004</v>
      </c>
      <c r="CD9" s="11">
        <v>6.1</v>
      </c>
      <c r="CE9" s="11">
        <v>4.17</v>
      </c>
      <c r="CF9" s="11">
        <v>4.84</v>
      </c>
      <c r="CG9" s="11">
        <v>3.59</v>
      </c>
      <c r="CH9" s="11">
        <v>3.99</v>
      </c>
      <c r="CI9" s="11">
        <v>1.02</v>
      </c>
      <c r="CK9" s="11">
        <v>12.44</v>
      </c>
      <c r="CL9" s="11">
        <v>9.8000000000000007</v>
      </c>
      <c r="CN9" s="11">
        <v>79.87</v>
      </c>
      <c r="CO9" s="11">
        <v>7.827</v>
      </c>
      <c r="CP9" s="11">
        <v>0.86099999999999999</v>
      </c>
      <c r="CQ9" s="11">
        <v>1.1120000000000001</v>
      </c>
      <c r="CR9" s="11">
        <v>0</v>
      </c>
      <c r="CS9" s="11">
        <v>1.6E-2</v>
      </c>
      <c r="CT9" s="11">
        <v>0.33100000000000002</v>
      </c>
      <c r="CU9" s="11">
        <v>3.1E-2</v>
      </c>
      <c r="CV9" s="11">
        <v>0.13900000000000001</v>
      </c>
      <c r="CW9" s="11">
        <v>0</v>
      </c>
      <c r="CX9" s="11">
        <v>4.8719999999999999</v>
      </c>
      <c r="CY9" s="11">
        <v>1.573</v>
      </c>
      <c r="CZ9" s="11">
        <v>0.751</v>
      </c>
      <c r="DA9" s="11">
        <v>0.113</v>
      </c>
      <c r="DB9" s="9">
        <v>0.71</v>
      </c>
      <c r="DC9" s="9">
        <v>1.0900000000000001</v>
      </c>
      <c r="DD9" s="9">
        <v>0.59</v>
      </c>
      <c r="DE9" s="9">
        <v>1.26</v>
      </c>
      <c r="DF9" s="9">
        <v>0.68</v>
      </c>
      <c r="DG9" s="9">
        <v>7.0000000000000007E-2</v>
      </c>
      <c r="DH9" s="9">
        <v>0.09</v>
      </c>
      <c r="DI9" s="9">
        <v>177</v>
      </c>
      <c r="DJ9" s="9">
        <v>51</v>
      </c>
      <c r="DK9" s="9">
        <v>5.0999999999999996</v>
      </c>
      <c r="DL9" s="9">
        <v>63</v>
      </c>
      <c r="DM9" s="9">
        <v>1.1000000000000001</v>
      </c>
      <c r="DN9" s="9">
        <v>0</v>
      </c>
      <c r="DO9" s="9">
        <v>0</v>
      </c>
      <c r="DP9" s="9"/>
      <c r="DQ9" s="9"/>
      <c r="DR9" s="9">
        <v>0</v>
      </c>
      <c r="DS9" s="9">
        <v>0</v>
      </c>
      <c r="DT9" s="9">
        <v>6.1</v>
      </c>
      <c r="DU9" s="20"/>
      <c r="DV9" s="20"/>
      <c r="DW9" s="20"/>
      <c r="DY9" s="14">
        <v>7</v>
      </c>
      <c r="DZ9" s="14">
        <v>5</v>
      </c>
      <c r="EA9" s="14">
        <v>40</v>
      </c>
      <c r="EB9" s="14">
        <v>35</v>
      </c>
      <c r="EC9" s="14">
        <v>30</v>
      </c>
      <c r="ED9" s="14">
        <v>8.0299999999999994</v>
      </c>
      <c r="EE9" s="14">
        <v>0</v>
      </c>
      <c r="EF9" s="14"/>
      <c r="EG9" s="14">
        <v>200</v>
      </c>
      <c r="EH9" s="14">
        <v>18</v>
      </c>
      <c r="EI9" s="14">
        <v>8</v>
      </c>
      <c r="EJ9" s="14">
        <v>2</v>
      </c>
      <c r="EL9" s="15">
        <v>0</v>
      </c>
      <c r="EM9" s="15">
        <v>500</v>
      </c>
      <c r="EN9" s="15">
        <v>0</v>
      </c>
      <c r="EO9" s="15">
        <v>100</v>
      </c>
      <c r="EP9" s="15">
        <v>100</v>
      </c>
      <c r="ES9" s="11">
        <v>75</v>
      </c>
      <c r="ET9" s="11">
        <v>75</v>
      </c>
      <c r="EU9" s="11">
        <v>20</v>
      </c>
      <c r="EV9" s="11">
        <v>0</v>
      </c>
      <c r="EW9" s="11">
        <v>100</v>
      </c>
      <c r="EX9" s="11">
        <v>100</v>
      </c>
      <c r="EY9" s="11">
        <v>100</v>
      </c>
      <c r="EZ9" s="11">
        <v>76</v>
      </c>
      <c r="FB9" s="11">
        <v>0</v>
      </c>
      <c r="FD9" s="11">
        <v>95.4</v>
      </c>
      <c r="FE9" s="11">
        <v>75.099999999999994</v>
      </c>
      <c r="FF9" s="11">
        <v>72.5</v>
      </c>
      <c r="FG9" s="11">
        <v>64</v>
      </c>
      <c r="FH9" s="11">
        <v>72.8</v>
      </c>
      <c r="FI9" s="11">
        <v>78.599999999999994</v>
      </c>
      <c r="FJ9" s="11">
        <v>89.3</v>
      </c>
      <c r="FK9" s="11">
        <v>83</v>
      </c>
      <c r="FL9" s="11">
        <v>77.599999999999994</v>
      </c>
      <c r="FM9" s="11">
        <v>58.2</v>
      </c>
      <c r="FX9" s="9">
        <v>0.6</v>
      </c>
      <c r="FY9" s="9">
        <v>0.7</v>
      </c>
      <c r="FZ9" s="9">
        <v>0.16</v>
      </c>
      <c r="GA9" s="9">
        <v>0.9</v>
      </c>
      <c r="GB9" s="9">
        <v>1</v>
      </c>
      <c r="GC9" s="9">
        <v>0.9</v>
      </c>
      <c r="GD9" s="9">
        <v>0.9</v>
      </c>
      <c r="GE9" s="9">
        <v>0.1</v>
      </c>
      <c r="GF9" s="9">
        <v>0.15</v>
      </c>
      <c r="GG9" s="9">
        <v>0.04</v>
      </c>
      <c r="GH9" s="9">
        <v>0.01</v>
      </c>
      <c r="GI9" s="9">
        <v>1</v>
      </c>
      <c r="GJ9" s="9">
        <v>1</v>
      </c>
      <c r="GK9" s="9">
        <v>0.85</v>
      </c>
      <c r="GL9" s="9">
        <v>1</v>
      </c>
      <c r="GM9" s="9">
        <v>1</v>
      </c>
      <c r="GN9" s="9">
        <v>1</v>
      </c>
      <c r="GO9" s="9">
        <v>-11.8</v>
      </c>
      <c r="GP9" s="9">
        <v>-33.200000000000003</v>
      </c>
    </row>
    <row r="10" spans="2:198" x14ac:dyDescent="0.15">
      <c r="BN10" s="17"/>
      <c r="BO10" s="17"/>
      <c r="BP10" s="17"/>
      <c r="BQ10" s="17"/>
      <c r="BR10" s="17"/>
      <c r="BS10" s="17"/>
      <c r="BT10" s="17"/>
      <c r="BU10" s="17"/>
      <c r="BV10" s="17"/>
      <c r="BW10" s="17"/>
    </row>
    <row r="11" spans="2:198" x14ac:dyDescent="0.15">
      <c r="B11" s="1" t="s">
        <v>174</v>
      </c>
      <c r="C11" s="1" t="s">
        <v>178</v>
      </c>
      <c r="F11" s="1">
        <v>88</v>
      </c>
      <c r="G11" s="1">
        <v>12</v>
      </c>
      <c r="H11" s="1">
        <v>100</v>
      </c>
      <c r="I11" s="1">
        <v>0</v>
      </c>
      <c r="K11" s="1">
        <v>42</v>
      </c>
      <c r="L11" s="1">
        <v>10.071999999999999</v>
      </c>
      <c r="N11" s="1">
        <v>0.25900000000000001</v>
      </c>
      <c r="O11" s="1">
        <v>3.0950000000000002</v>
      </c>
      <c r="P11" s="1">
        <v>8.36</v>
      </c>
      <c r="Q11" s="1">
        <v>0.61699999999999999</v>
      </c>
      <c r="R11" s="1">
        <v>9.6219999999999999</v>
      </c>
      <c r="S11" s="1">
        <v>23.452000000000002</v>
      </c>
      <c r="T11" s="1">
        <v>5.229000000000001</v>
      </c>
      <c r="W11" s="1">
        <v>3.0950000000000002</v>
      </c>
      <c r="X11" s="1">
        <v>51.74</v>
      </c>
      <c r="Z11" s="1">
        <f>AH11+AJ11+AK11</f>
        <v>18.5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10.69</v>
      </c>
      <c r="AI11" s="1">
        <f>AH5+AJ5</f>
        <v>11.18</v>
      </c>
      <c r="AJ11" s="1">
        <v>0.49</v>
      </c>
      <c r="AK11" s="1">
        <v>7.32</v>
      </c>
      <c r="AL11" s="1">
        <v>18.600000000000001</v>
      </c>
      <c r="AN11" s="1">
        <v>29</v>
      </c>
      <c r="AO11" s="1">
        <v>40.18</v>
      </c>
      <c r="AP11" s="1">
        <v>57.44</v>
      </c>
      <c r="AQ11" s="1">
        <v>68.42</v>
      </c>
      <c r="AS11" s="1">
        <v>12</v>
      </c>
      <c r="AT11" s="1">
        <f>AH11+AJ11+AK11+AN11</f>
        <v>47.5</v>
      </c>
      <c r="AU11" s="1">
        <v>6.61</v>
      </c>
      <c r="AV11" s="1">
        <v>2.09</v>
      </c>
      <c r="AW11" s="1">
        <v>4.04</v>
      </c>
      <c r="AX11" s="1">
        <v>1.44</v>
      </c>
      <c r="AY11" s="1">
        <v>3.18</v>
      </c>
      <c r="AZ11" s="1">
        <v>1.24</v>
      </c>
      <c r="BA11" s="1">
        <v>2.73</v>
      </c>
      <c r="BB11" s="1">
        <v>0.79</v>
      </c>
      <c r="BC11" s="1">
        <v>1.73</v>
      </c>
      <c r="BD11" s="1">
        <v>0.85</v>
      </c>
      <c r="BE11" s="1">
        <v>1.88</v>
      </c>
      <c r="BF11" s="1">
        <v>0.57999999999999996</v>
      </c>
      <c r="BG11" s="1">
        <v>1.28</v>
      </c>
      <c r="BH11" s="1">
        <v>66.97</v>
      </c>
      <c r="BI11" s="1">
        <v>0</v>
      </c>
      <c r="BJ11" s="1">
        <v>7.3</v>
      </c>
      <c r="BK11" s="1">
        <v>20.27</v>
      </c>
      <c r="BL11" s="1">
        <v>15.32</v>
      </c>
      <c r="BM11" s="1">
        <v>21.73</v>
      </c>
      <c r="BN11" s="17">
        <v>0.88600000000000001</v>
      </c>
      <c r="BO11" s="17">
        <v>2.29</v>
      </c>
      <c r="BP11" s="17">
        <v>2.71</v>
      </c>
      <c r="BQ11" s="17">
        <v>1.76</v>
      </c>
      <c r="BR11" s="17">
        <v>2.54</v>
      </c>
      <c r="BS11" s="17">
        <v>1.43</v>
      </c>
      <c r="BT11" s="17">
        <v>2.0299999999999998</v>
      </c>
      <c r="BU11" s="17">
        <v>1.51</v>
      </c>
      <c r="BV11" s="17">
        <v>1.67</v>
      </c>
      <c r="BW11" s="17">
        <v>0.54</v>
      </c>
      <c r="BZ11" s="1">
        <v>1.92</v>
      </c>
      <c r="CA11" s="1">
        <v>5.13</v>
      </c>
      <c r="CB11" s="1">
        <v>10.5</v>
      </c>
      <c r="CC11" s="1">
        <v>4.4000000000000004</v>
      </c>
      <c r="CD11" s="1">
        <v>6.1</v>
      </c>
      <c r="CE11" s="1">
        <v>4.17</v>
      </c>
      <c r="CF11" s="1">
        <v>4.84</v>
      </c>
      <c r="CG11" s="1">
        <v>3.59</v>
      </c>
      <c r="CH11" s="1">
        <v>3.99</v>
      </c>
      <c r="CI11" s="1">
        <v>1.02</v>
      </c>
      <c r="CK11" s="1">
        <v>3.3</v>
      </c>
      <c r="CL11" s="1">
        <v>3.3</v>
      </c>
      <c r="CN11" s="1">
        <v>79.87</v>
      </c>
      <c r="CO11" s="1">
        <v>2.56</v>
      </c>
      <c r="CP11" s="1">
        <v>0.40600000000000003</v>
      </c>
      <c r="CQ11" s="1">
        <v>0.23799999999999999</v>
      </c>
      <c r="CR11" s="1">
        <v>0</v>
      </c>
      <c r="CS11" s="1">
        <v>5.0000000000000001E-3</v>
      </c>
      <c r="CT11" s="1">
        <v>0.111</v>
      </c>
      <c r="CU11" s="1">
        <v>1.0999999999999999E-2</v>
      </c>
      <c r="CV11" s="1">
        <v>4.5999999999999999E-2</v>
      </c>
      <c r="CW11" s="1">
        <v>0</v>
      </c>
      <c r="CX11" s="1">
        <v>1.5920000000000001</v>
      </c>
      <c r="CY11" s="1">
        <v>0.51300000000000001</v>
      </c>
      <c r="CZ11" s="1">
        <v>0.246</v>
      </c>
      <c r="DA11" s="1">
        <v>3.6999999999999998E-2</v>
      </c>
      <c r="DB11" s="2">
        <v>7.5999999999999998E-2</v>
      </c>
      <c r="DC11" s="2">
        <v>1.1299999999999999</v>
      </c>
      <c r="DD11" s="2">
        <v>0.61</v>
      </c>
      <c r="DE11" s="2">
        <v>1.28</v>
      </c>
      <c r="DF11" s="2">
        <v>0.72</v>
      </c>
      <c r="DG11" s="2">
        <v>0.08</v>
      </c>
      <c r="DH11" s="2">
        <v>0.11</v>
      </c>
      <c r="DI11" s="2">
        <v>184</v>
      </c>
      <c r="DJ11" s="2">
        <v>53</v>
      </c>
      <c r="DK11" s="2">
        <v>5.3</v>
      </c>
      <c r="DL11" s="2">
        <v>66</v>
      </c>
      <c r="DM11" s="2">
        <v>1.2</v>
      </c>
      <c r="DN11" s="2">
        <v>0</v>
      </c>
      <c r="DO11" s="2">
        <v>0</v>
      </c>
      <c r="DP11" s="2"/>
      <c r="DQ11" s="2"/>
      <c r="DR11" s="2">
        <v>0</v>
      </c>
      <c r="DS11" s="2">
        <v>0</v>
      </c>
      <c r="DT11" s="2">
        <v>9.5399999999999991</v>
      </c>
      <c r="DU11" s="12">
        <v>21</v>
      </c>
      <c r="DV11" s="12">
        <v>3454</v>
      </c>
      <c r="DW11" s="12">
        <v>7600</v>
      </c>
      <c r="DX11" s="12">
        <v>0</v>
      </c>
      <c r="DY11" s="12">
        <v>7</v>
      </c>
      <c r="DZ11" s="12">
        <v>5</v>
      </c>
      <c r="EA11" s="12">
        <v>40</v>
      </c>
      <c r="EB11" s="12">
        <v>35</v>
      </c>
      <c r="EC11" s="12">
        <v>30</v>
      </c>
      <c r="ED11" s="12">
        <v>7.81</v>
      </c>
      <c r="EE11" s="12">
        <v>0</v>
      </c>
      <c r="EF11" s="12"/>
      <c r="EG11" s="12">
        <v>200</v>
      </c>
      <c r="EH11" s="12">
        <v>18</v>
      </c>
      <c r="EI11" s="12">
        <v>8</v>
      </c>
      <c r="EJ11" s="12">
        <v>2</v>
      </c>
      <c r="EL11" s="13">
        <v>0</v>
      </c>
      <c r="EM11" s="13">
        <v>500</v>
      </c>
      <c r="EN11" s="13">
        <v>0</v>
      </c>
      <c r="EO11" s="13">
        <v>100</v>
      </c>
      <c r="EP11" s="13">
        <v>100</v>
      </c>
      <c r="ES11" s="3">
        <v>75</v>
      </c>
      <c r="ET11" s="3">
        <v>75</v>
      </c>
      <c r="EU11" s="3">
        <v>20</v>
      </c>
      <c r="EV11" s="3">
        <v>0</v>
      </c>
      <c r="EW11" s="3">
        <v>100</v>
      </c>
      <c r="EX11" s="3">
        <v>100</v>
      </c>
      <c r="EY11" s="3">
        <v>100</v>
      </c>
      <c r="EZ11" s="3">
        <v>81.8</v>
      </c>
      <c r="FB11" s="3">
        <v>0</v>
      </c>
      <c r="FD11" s="1">
        <v>95.4</v>
      </c>
      <c r="FE11" s="1">
        <v>75.099999999999994</v>
      </c>
      <c r="FF11" s="1">
        <v>72.5</v>
      </c>
      <c r="FG11" s="1">
        <v>64</v>
      </c>
      <c r="FH11" s="1">
        <v>72.8</v>
      </c>
      <c r="FI11" s="1">
        <v>78.599999999999994</v>
      </c>
      <c r="FJ11" s="1">
        <v>89.3</v>
      </c>
      <c r="FK11" s="1">
        <v>83</v>
      </c>
      <c r="FL11" s="1">
        <v>77.599999999999994</v>
      </c>
      <c r="FM11" s="1">
        <v>58.2</v>
      </c>
      <c r="FX11" s="2">
        <v>0.6</v>
      </c>
      <c r="FY11" s="2">
        <v>0.7</v>
      </c>
      <c r="FZ11" s="2">
        <v>0.16</v>
      </c>
      <c r="GA11" s="2">
        <v>0.9</v>
      </c>
      <c r="GB11" s="2">
        <v>1</v>
      </c>
      <c r="GC11" s="2">
        <v>0.9</v>
      </c>
      <c r="GD11" s="2">
        <v>0.9</v>
      </c>
      <c r="GE11" s="2">
        <v>0.1</v>
      </c>
      <c r="GF11" s="2">
        <v>0.15</v>
      </c>
      <c r="GG11" s="2">
        <v>0.04</v>
      </c>
      <c r="GH11" s="2">
        <v>0.01</v>
      </c>
      <c r="GI11" s="2">
        <v>1</v>
      </c>
      <c r="GJ11" s="2">
        <v>1</v>
      </c>
      <c r="GK11" s="2">
        <v>0.85</v>
      </c>
      <c r="GL11" s="2">
        <v>1</v>
      </c>
      <c r="GM11" s="2">
        <v>1</v>
      </c>
      <c r="GN11" s="2">
        <v>1</v>
      </c>
      <c r="GO11" s="2">
        <v>-11.8</v>
      </c>
      <c r="GP11" s="2">
        <v>-33.200000000000003</v>
      </c>
    </row>
    <row r="12" spans="2:198" s="11" customFormat="1" x14ac:dyDescent="0.15">
      <c r="B12" s="11" t="s">
        <v>177</v>
      </c>
      <c r="F12" s="11">
        <v>95</v>
      </c>
      <c r="G12" s="11">
        <v>5</v>
      </c>
      <c r="H12" s="11">
        <v>100</v>
      </c>
      <c r="I12" s="11">
        <v>0</v>
      </c>
      <c r="K12" s="11">
        <v>38.950000000000003</v>
      </c>
      <c r="L12" s="11">
        <v>8.2330000000000005</v>
      </c>
      <c r="N12" s="11">
        <v>8.5999999999999993E-2</v>
      </c>
      <c r="O12" s="11">
        <v>3.23</v>
      </c>
      <c r="P12" s="11">
        <v>8.99</v>
      </c>
      <c r="Q12" s="11">
        <v>0.25</v>
      </c>
      <c r="R12" s="11">
        <v>7.7639999999999993</v>
      </c>
      <c r="S12" s="11">
        <v>21.055999999999997</v>
      </c>
      <c r="T12" s="11">
        <v>5.593</v>
      </c>
      <c r="W12" s="11">
        <v>3.137</v>
      </c>
      <c r="Z12" s="11">
        <f>AH12+AJ12+AK12</f>
        <v>12.65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6.88</v>
      </c>
      <c r="AI12" s="11">
        <f>AH6+AJ6</f>
        <v>7.6</v>
      </c>
      <c r="AJ12" s="11">
        <v>0.44</v>
      </c>
      <c r="AK12" s="11">
        <v>5.33</v>
      </c>
      <c r="AL12" s="11">
        <v>19</v>
      </c>
      <c r="AN12" s="11">
        <v>27.8</v>
      </c>
      <c r="AO12" s="11">
        <v>38.68</v>
      </c>
      <c r="AP12" s="11">
        <v>55.94</v>
      </c>
      <c r="AQ12" s="11">
        <v>65.040000000000006</v>
      </c>
      <c r="AS12" s="11">
        <v>12</v>
      </c>
      <c r="AT12" s="11">
        <f>AH12+AJ12+AK12+AN12</f>
        <v>40.450000000000003</v>
      </c>
      <c r="AU12" s="11">
        <v>6.5430000000000001</v>
      </c>
      <c r="AV12" s="11">
        <v>2.2599999999999998</v>
      </c>
      <c r="AX12" s="11">
        <v>1.76</v>
      </c>
      <c r="AZ12" s="11">
        <v>1.35</v>
      </c>
      <c r="BB12" s="11">
        <v>0.86</v>
      </c>
      <c r="BD12" s="11">
        <v>0.86</v>
      </c>
      <c r="BF12" s="11">
        <v>0.63</v>
      </c>
      <c r="BH12" s="11">
        <v>70.22</v>
      </c>
      <c r="BI12" s="11">
        <v>0</v>
      </c>
      <c r="BJ12" s="11">
        <v>6.7</v>
      </c>
      <c r="BK12" s="11">
        <v>15.29</v>
      </c>
      <c r="BL12" s="11">
        <v>18.59</v>
      </c>
      <c r="BM12" s="11">
        <v>22.506</v>
      </c>
      <c r="BN12" s="18">
        <f t="shared" ref="BN12:BW12" si="1">BN11*0.906</f>
        <v>0.80271599999999999</v>
      </c>
      <c r="BO12" s="18">
        <f t="shared" si="1"/>
        <v>2.0747400000000003</v>
      </c>
      <c r="BP12" s="18">
        <f t="shared" si="1"/>
        <v>2.45526</v>
      </c>
      <c r="BQ12" s="18">
        <f t="shared" si="1"/>
        <v>1.59456</v>
      </c>
      <c r="BR12" s="18">
        <f t="shared" si="1"/>
        <v>2.30124</v>
      </c>
      <c r="BS12" s="18">
        <f t="shared" si="1"/>
        <v>1.29558</v>
      </c>
      <c r="BT12" s="18">
        <f t="shared" si="1"/>
        <v>1.8391799999999998</v>
      </c>
      <c r="BU12" s="18">
        <f t="shared" si="1"/>
        <v>1.3680600000000001</v>
      </c>
      <c r="BV12" s="18">
        <f t="shared" si="1"/>
        <v>1.51302</v>
      </c>
      <c r="BW12" s="18">
        <f t="shared" si="1"/>
        <v>0.48924000000000006</v>
      </c>
      <c r="BZ12" s="11">
        <v>1.92</v>
      </c>
      <c r="CA12" s="11">
        <v>5.13</v>
      </c>
      <c r="CB12" s="11">
        <v>10.5</v>
      </c>
      <c r="CC12" s="11">
        <v>4.4000000000000004</v>
      </c>
      <c r="CD12" s="11">
        <v>6.1</v>
      </c>
      <c r="CE12" s="11">
        <v>4.17</v>
      </c>
      <c r="CF12" s="11">
        <v>4.84</v>
      </c>
      <c r="CG12" s="11">
        <v>3.59</v>
      </c>
      <c r="CH12" s="11">
        <v>3.99</v>
      </c>
      <c r="CI12" s="11">
        <v>1.02</v>
      </c>
      <c r="CK12" s="11">
        <v>12.44</v>
      </c>
      <c r="CL12" s="11">
        <v>9.8000000000000007</v>
      </c>
      <c r="CN12" s="11">
        <v>79.87</v>
      </c>
      <c r="CO12" s="11">
        <v>7.827</v>
      </c>
      <c r="CP12" s="11">
        <v>0.86099999999999999</v>
      </c>
      <c r="CQ12" s="11">
        <v>1.1120000000000001</v>
      </c>
      <c r="CR12" s="11">
        <v>0</v>
      </c>
      <c r="CS12" s="11">
        <v>1.6E-2</v>
      </c>
      <c r="CT12" s="11">
        <v>0.33100000000000002</v>
      </c>
      <c r="CU12" s="11">
        <v>3.1E-2</v>
      </c>
      <c r="CV12" s="11">
        <v>0.13900000000000001</v>
      </c>
      <c r="CW12" s="11">
        <v>0</v>
      </c>
      <c r="CX12" s="11">
        <v>4.8719999999999999</v>
      </c>
      <c r="CY12" s="11">
        <v>1.573</v>
      </c>
      <c r="CZ12" s="11">
        <v>0.751</v>
      </c>
      <c r="DA12" s="11">
        <v>0.113</v>
      </c>
      <c r="DB12" s="9">
        <v>0.71</v>
      </c>
      <c r="DC12" s="9">
        <v>1.0900000000000001</v>
      </c>
      <c r="DD12" s="9">
        <v>0.59</v>
      </c>
      <c r="DE12" s="9">
        <v>1.26</v>
      </c>
      <c r="DF12" s="9">
        <v>0.68</v>
      </c>
      <c r="DG12" s="9">
        <v>7.0000000000000007E-2</v>
      </c>
      <c r="DH12" s="9">
        <v>0.09</v>
      </c>
      <c r="DI12" s="9">
        <v>177</v>
      </c>
      <c r="DJ12" s="9">
        <v>51</v>
      </c>
      <c r="DK12" s="9">
        <v>5.0999999999999996</v>
      </c>
      <c r="DL12" s="9">
        <v>63</v>
      </c>
      <c r="DM12" s="9">
        <v>1.1000000000000001</v>
      </c>
      <c r="DN12" s="9">
        <v>0</v>
      </c>
      <c r="DO12" s="9">
        <v>0</v>
      </c>
      <c r="DP12" s="9"/>
      <c r="DQ12" s="9"/>
      <c r="DR12" s="9">
        <v>0</v>
      </c>
      <c r="DS12" s="9">
        <v>0</v>
      </c>
      <c r="DT12" s="9">
        <v>6.1</v>
      </c>
      <c r="DU12" s="20"/>
      <c r="DV12" s="20"/>
      <c r="DW12" s="20"/>
      <c r="DY12" s="14">
        <v>7</v>
      </c>
      <c r="DZ12" s="14">
        <v>5</v>
      </c>
      <c r="EA12" s="14">
        <v>40</v>
      </c>
      <c r="EB12" s="14">
        <v>35</v>
      </c>
      <c r="EC12" s="14">
        <v>30</v>
      </c>
      <c r="ED12" s="14">
        <v>8.0299999999999994</v>
      </c>
      <c r="EE12" s="14">
        <v>0</v>
      </c>
      <c r="EF12" s="14"/>
      <c r="EG12" s="14">
        <v>200</v>
      </c>
      <c r="EH12" s="14">
        <v>18</v>
      </c>
      <c r="EI12" s="14">
        <v>8</v>
      </c>
      <c r="EJ12" s="14">
        <v>2</v>
      </c>
      <c r="EL12" s="15">
        <v>0</v>
      </c>
      <c r="EM12" s="15">
        <v>500</v>
      </c>
      <c r="EN12" s="15">
        <v>0</v>
      </c>
      <c r="EO12" s="15">
        <v>100</v>
      </c>
      <c r="EP12" s="15">
        <v>100</v>
      </c>
      <c r="ES12" s="11">
        <v>75</v>
      </c>
      <c r="ET12" s="11">
        <v>75</v>
      </c>
      <c r="EU12" s="11">
        <v>20</v>
      </c>
      <c r="EV12" s="11">
        <v>0</v>
      </c>
      <c r="EW12" s="11">
        <v>100</v>
      </c>
      <c r="EX12" s="11">
        <v>100</v>
      </c>
      <c r="EY12" s="11">
        <v>100</v>
      </c>
      <c r="EZ12" s="11">
        <v>76</v>
      </c>
      <c r="FB12" s="11">
        <v>0</v>
      </c>
      <c r="FD12" s="11">
        <v>95.4</v>
      </c>
      <c r="FE12" s="11">
        <v>75.099999999999994</v>
      </c>
      <c r="FF12" s="11">
        <v>72.5</v>
      </c>
      <c r="FG12" s="11">
        <v>64</v>
      </c>
      <c r="FH12" s="11">
        <v>72.8</v>
      </c>
      <c r="FI12" s="11">
        <v>78.599999999999994</v>
      </c>
      <c r="FJ12" s="11">
        <v>89.3</v>
      </c>
      <c r="FK12" s="11">
        <v>83</v>
      </c>
      <c r="FL12" s="11">
        <v>77.599999999999994</v>
      </c>
      <c r="FM12" s="11">
        <v>58.2</v>
      </c>
      <c r="FX12" s="9">
        <v>0.6</v>
      </c>
      <c r="FY12" s="9">
        <v>0.7</v>
      </c>
      <c r="FZ12" s="9">
        <v>0.16</v>
      </c>
      <c r="GA12" s="9">
        <v>0.9</v>
      </c>
      <c r="GB12" s="9">
        <v>1</v>
      </c>
      <c r="GC12" s="9">
        <v>0.9</v>
      </c>
      <c r="GD12" s="9">
        <v>0.9</v>
      </c>
      <c r="GE12" s="9">
        <v>0.1</v>
      </c>
      <c r="GF12" s="9">
        <v>0.15</v>
      </c>
      <c r="GG12" s="9">
        <v>0.04</v>
      </c>
      <c r="GH12" s="9">
        <v>0.01</v>
      </c>
      <c r="GI12" s="9">
        <v>1</v>
      </c>
      <c r="GJ12" s="9">
        <v>1</v>
      </c>
      <c r="GK12" s="9">
        <v>0.85</v>
      </c>
      <c r="GL12" s="9">
        <v>1</v>
      </c>
      <c r="GM12" s="9">
        <v>1</v>
      </c>
      <c r="GN12" s="9">
        <v>1</v>
      </c>
      <c r="GO12" s="9">
        <v>-11.8</v>
      </c>
      <c r="GP12" s="9">
        <v>-33.200000000000003</v>
      </c>
    </row>
    <row r="13" spans="2:198" x14ac:dyDescent="0.15">
      <c r="BN13" s="17"/>
      <c r="BO13" s="17"/>
      <c r="BP13" s="17"/>
      <c r="BQ13" s="17"/>
      <c r="BR13" s="17"/>
      <c r="BS13" s="17"/>
      <c r="BT13" s="17"/>
      <c r="BU13" s="17"/>
      <c r="BV13" s="17"/>
      <c r="BW13" s="17"/>
    </row>
    <row r="14" spans="2:198" x14ac:dyDescent="0.15">
      <c r="B14" s="1" t="s">
        <v>174</v>
      </c>
      <c r="C14" s="1" t="s">
        <v>202</v>
      </c>
      <c r="D14" s="1">
        <v>1</v>
      </c>
      <c r="E14" s="1" t="s">
        <v>187</v>
      </c>
      <c r="F14" s="1">
        <v>88</v>
      </c>
      <c r="G14" s="1">
        <v>12</v>
      </c>
      <c r="K14" s="1">
        <v>42</v>
      </c>
      <c r="L14" s="1">
        <v>10.071999999999999</v>
      </c>
      <c r="O14" s="1">
        <v>3.0950000000000002</v>
      </c>
      <c r="P14" s="1">
        <v>8.36</v>
      </c>
      <c r="Q14" s="1">
        <v>13.1</v>
      </c>
      <c r="V14" s="1">
        <f>K14-Q14-W14</f>
        <v>25.805</v>
      </c>
      <c r="W14" s="1">
        <v>3.0950000000000002</v>
      </c>
      <c r="X14" s="1">
        <v>42</v>
      </c>
      <c r="Y14" s="1">
        <v>77</v>
      </c>
      <c r="Z14" s="1">
        <v>23.84</v>
      </c>
      <c r="AA14" s="1">
        <v>18.600000000000001</v>
      </c>
      <c r="AI14" s="1">
        <v>11.18</v>
      </c>
      <c r="AN14" s="1">
        <v>28.8</v>
      </c>
      <c r="AR14" s="1">
        <v>49.4</v>
      </c>
      <c r="AU14" s="1">
        <v>6.61</v>
      </c>
      <c r="AV14" s="1">
        <v>2.09</v>
      </c>
      <c r="AW14" s="1">
        <v>4.04</v>
      </c>
      <c r="AX14" s="1">
        <v>1.44</v>
      </c>
      <c r="AY14" s="1">
        <v>3.18</v>
      </c>
      <c r="AZ14" s="1">
        <v>1.24</v>
      </c>
      <c r="BA14" s="1">
        <v>2.73</v>
      </c>
      <c r="BB14" s="1">
        <v>0.79</v>
      </c>
      <c r="BC14" s="1">
        <v>1.73</v>
      </c>
      <c r="BD14" s="1">
        <v>0.85</v>
      </c>
      <c r="BE14" s="1">
        <v>1.88</v>
      </c>
      <c r="BF14" s="1">
        <v>0.57999999999999996</v>
      </c>
      <c r="BG14" s="1">
        <v>1.28</v>
      </c>
      <c r="BH14" s="1">
        <v>66.97</v>
      </c>
      <c r="BJ14" s="1">
        <v>7.3</v>
      </c>
      <c r="BN14" s="17">
        <v>0.88600000000000001</v>
      </c>
      <c r="BO14" s="17">
        <v>2.29</v>
      </c>
      <c r="BP14" s="17">
        <v>2.71</v>
      </c>
      <c r="BQ14" s="17">
        <v>1.76</v>
      </c>
      <c r="BR14" s="17">
        <v>2.64</v>
      </c>
      <c r="BS14" s="17">
        <v>1.43</v>
      </c>
      <c r="BT14" s="17">
        <v>2.0299999999999998</v>
      </c>
      <c r="BU14" s="17">
        <v>1.51</v>
      </c>
      <c r="BV14" s="17">
        <v>1.67</v>
      </c>
      <c r="BW14" s="17">
        <v>0.54</v>
      </c>
      <c r="BX14" s="1">
        <v>5.0999999999999996</v>
      </c>
      <c r="BY14" s="1">
        <v>13.3</v>
      </c>
      <c r="CJ14" s="1">
        <v>93</v>
      </c>
      <c r="CK14" s="1">
        <v>3.3</v>
      </c>
      <c r="DB14" s="1">
        <v>0.76</v>
      </c>
      <c r="DC14" s="1">
        <v>1.1299999999999999</v>
      </c>
      <c r="DD14" s="1">
        <v>0.61</v>
      </c>
      <c r="DE14" s="1">
        <v>1.28</v>
      </c>
      <c r="DF14" s="1">
        <v>0.72</v>
      </c>
      <c r="DG14" s="1">
        <v>0.08</v>
      </c>
      <c r="DH14" s="1">
        <v>0.11</v>
      </c>
      <c r="DI14" s="1">
        <v>184</v>
      </c>
      <c r="DJ14" s="1">
        <v>53</v>
      </c>
      <c r="DK14" s="1">
        <v>5.3</v>
      </c>
      <c r="DL14" s="1">
        <v>66</v>
      </c>
      <c r="DM14" s="1">
        <v>1.2</v>
      </c>
      <c r="DN14" s="1">
        <v>0</v>
      </c>
      <c r="DO14" s="1">
        <v>0</v>
      </c>
      <c r="EF14" s="1">
        <v>4.2</v>
      </c>
      <c r="FX14" s="1">
        <v>0.6</v>
      </c>
      <c r="FY14" s="1">
        <v>0.8</v>
      </c>
      <c r="FZ14" s="1">
        <v>0.23</v>
      </c>
      <c r="GA14" s="1">
        <v>0.9</v>
      </c>
      <c r="GB14" s="1">
        <v>1</v>
      </c>
      <c r="GC14" s="1">
        <v>0.9</v>
      </c>
      <c r="GD14" s="1">
        <v>0.92</v>
      </c>
      <c r="GE14" s="1">
        <v>0.1</v>
      </c>
      <c r="GF14" s="1">
        <v>0.15</v>
      </c>
      <c r="GG14" s="1">
        <v>0.05</v>
      </c>
      <c r="GH14" s="1">
        <v>0.01</v>
      </c>
      <c r="GI14" s="1">
        <v>1</v>
      </c>
      <c r="GJ14" s="1">
        <v>0.92</v>
      </c>
      <c r="GK14" s="1">
        <v>0.8</v>
      </c>
    </row>
    <row r="15" spans="2:198" s="11" customFormat="1" x14ac:dyDescent="0.15">
      <c r="B15" s="11" t="s">
        <v>177</v>
      </c>
      <c r="D15" s="11">
        <v>1</v>
      </c>
      <c r="E15" s="11" t="s">
        <v>187</v>
      </c>
      <c r="F15" s="11">
        <v>95</v>
      </c>
      <c r="G15" s="11">
        <v>5</v>
      </c>
      <c r="K15" s="11">
        <v>38.950000000000003</v>
      </c>
      <c r="L15" s="11">
        <v>8.2330000000000005</v>
      </c>
      <c r="O15" s="11">
        <v>3.23</v>
      </c>
      <c r="P15" s="11">
        <v>8.99</v>
      </c>
      <c r="Q15" s="11">
        <v>9.6999999999999993</v>
      </c>
      <c r="V15" s="11">
        <f>K15-Q15-W15</f>
        <v>26.113000000000003</v>
      </c>
      <c r="W15" s="11">
        <v>3.137</v>
      </c>
      <c r="X15" s="11">
        <v>45</v>
      </c>
      <c r="Y15" s="11">
        <v>77</v>
      </c>
      <c r="Z15" s="11">
        <v>23.53</v>
      </c>
      <c r="AA15" s="11">
        <v>14.8</v>
      </c>
      <c r="AI15" s="11">
        <v>7.32</v>
      </c>
      <c r="AN15" s="11">
        <v>27.8</v>
      </c>
      <c r="AR15" s="11">
        <v>49.2</v>
      </c>
      <c r="AU15" s="11">
        <v>6.54</v>
      </c>
      <c r="AV15" s="11">
        <v>2.2599999999999998</v>
      </c>
      <c r="AX15" s="11">
        <v>1.76</v>
      </c>
      <c r="AZ15" s="11">
        <v>1.35</v>
      </c>
      <c r="BB15" s="11">
        <v>0.86</v>
      </c>
      <c r="BD15" s="11">
        <v>0.86</v>
      </c>
      <c r="BF15" s="11">
        <v>0.63</v>
      </c>
      <c r="BH15" s="11">
        <v>70.22</v>
      </c>
      <c r="BJ15" s="11">
        <v>6.7</v>
      </c>
      <c r="BN15" s="18">
        <f t="shared" ref="BN15:BW15" si="2">BN14*0.906</f>
        <v>0.80271599999999999</v>
      </c>
      <c r="BO15" s="18">
        <f t="shared" si="2"/>
        <v>2.0747400000000003</v>
      </c>
      <c r="BP15" s="18">
        <f t="shared" si="2"/>
        <v>2.45526</v>
      </c>
      <c r="BQ15" s="18">
        <f t="shared" si="2"/>
        <v>1.59456</v>
      </c>
      <c r="BR15" s="18">
        <f t="shared" si="2"/>
        <v>2.3918400000000002</v>
      </c>
      <c r="BS15" s="18">
        <f t="shared" si="2"/>
        <v>1.29558</v>
      </c>
      <c r="BT15" s="18">
        <f t="shared" si="2"/>
        <v>1.8391799999999998</v>
      </c>
      <c r="BU15" s="18">
        <f t="shared" si="2"/>
        <v>1.3680600000000001</v>
      </c>
      <c r="BV15" s="18">
        <f t="shared" si="2"/>
        <v>1.51302</v>
      </c>
      <c r="BW15" s="18">
        <f t="shared" si="2"/>
        <v>0.48924000000000006</v>
      </c>
      <c r="BX15" s="11">
        <v>5.0999999999999996</v>
      </c>
      <c r="BY15" s="11">
        <v>13.3</v>
      </c>
      <c r="CJ15" s="11">
        <v>93</v>
      </c>
      <c r="CK15" s="11">
        <v>12.44</v>
      </c>
      <c r="DB15" s="11">
        <v>0.71</v>
      </c>
      <c r="DC15" s="11">
        <v>1.0900000000000001</v>
      </c>
      <c r="DD15" s="11">
        <v>0.59</v>
      </c>
      <c r="DE15" s="11">
        <v>1.26</v>
      </c>
      <c r="DF15" s="11">
        <v>0.68</v>
      </c>
      <c r="DG15" s="11">
        <v>7.0000000000000007E-2</v>
      </c>
      <c r="DH15" s="11">
        <v>0.09</v>
      </c>
      <c r="DI15" s="11">
        <v>177</v>
      </c>
      <c r="DJ15" s="11">
        <v>51</v>
      </c>
      <c r="DK15" s="11">
        <v>5.0999999999999996</v>
      </c>
      <c r="DL15" s="11">
        <v>63</v>
      </c>
      <c r="DM15" s="11">
        <v>1.1000000000000001</v>
      </c>
      <c r="DN15" s="11">
        <v>0</v>
      </c>
      <c r="DO15" s="11">
        <v>0</v>
      </c>
      <c r="EF15" s="11">
        <v>4.2</v>
      </c>
      <c r="FX15" s="11">
        <v>0.6</v>
      </c>
      <c r="FY15" s="11">
        <v>0.8</v>
      </c>
      <c r="FZ15" s="11">
        <v>0.23</v>
      </c>
      <c r="GA15" s="11">
        <v>0.9</v>
      </c>
      <c r="GB15" s="11">
        <v>1</v>
      </c>
      <c r="GC15" s="11">
        <v>0.9</v>
      </c>
      <c r="GD15" s="11">
        <v>0.92</v>
      </c>
      <c r="GE15" s="11">
        <v>0.1</v>
      </c>
      <c r="GF15" s="11">
        <v>0.15</v>
      </c>
      <c r="GG15" s="11">
        <v>0.05</v>
      </c>
      <c r="GH15" s="11">
        <v>0.01</v>
      </c>
      <c r="GI15" s="11">
        <v>1</v>
      </c>
      <c r="GJ15" s="11">
        <v>0.92</v>
      </c>
      <c r="GK15" s="11">
        <v>0.8</v>
      </c>
    </row>
    <row r="17" spans="96:105" ht="15" x14ac:dyDescent="0.2">
      <c r="CR17"/>
      <c r="CS17"/>
      <c r="CT17"/>
      <c r="CU17"/>
      <c r="CV17"/>
      <c r="CW17"/>
      <c r="CX17"/>
      <c r="CY17"/>
      <c r="CZ17"/>
      <c r="DA17"/>
    </row>
  </sheetData>
  <mergeCells count="2">
    <mergeCell ref="B2:C2"/>
    <mergeCell ref="B1:C1"/>
  </mergeCells>
  <pageMargins left="0.7" right="0.7" top="0.75" bottom="0.75" header="0.3" footer="0.3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Essi Evans</dc:creator>
  <cp:lastModifiedBy>Caroline Traweger</cp:lastModifiedBy>
  <dcterms:created xsi:type="dcterms:W3CDTF">2014-07-01T19:01:05Z</dcterms:created>
  <dcterms:modified xsi:type="dcterms:W3CDTF">2024-09-10T13:18:40Z</dcterms:modified>
</cp:coreProperties>
</file>